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ylanpinar.atay\Desktop\Fact Sheet\"/>
    </mc:Choice>
  </mc:AlternateContent>
  <xr:revisionPtr revIDLastSave="0" documentId="13_ncr:1_{7791DF93-5CC2-412A-B14E-A57AF485EE61}" xr6:coauthVersionLast="47" xr6:coauthVersionMax="47" xr10:uidLastSave="{00000000-0000-0000-0000-000000000000}"/>
  <bookViews>
    <workbookView xWindow="-110" yWindow="-110" windowWidth="19420" windowHeight="11620" activeTab="2" xr2:uid="{D74D0316-E9FB-4E1E-B949-1F6B82E567C9}"/>
  </bookViews>
  <sheets>
    <sheet name="Konsolide" sheetId="1" r:id="rId1"/>
    <sheet name="Perakende &amp; Müşteri Çözümleri" sheetId="2" r:id="rId2"/>
    <sheet name="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AccessDatabase" hidden="1">"S:\A_Utilisateurs DAG\Morado Juan\Base_DIG_Datas.mdb"</definedName>
    <definedName name="afgqwafg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localSheetId="0" hidden="1">{#N/A,#N/A,TRUE,"Sales Comparison";#N/A,#N/A,TRUE,"Cum. Summary FFR";#N/A,#N/A,TRUE,"Monthly Summary FFR";#N/A,#N/A,TRUE,"Cum. Summary TL";#N/A,#N/A,TRUE,"Monthly Summary TL"}</definedName>
    <definedName name="de" hidden="1">{#N/A,#N/A,TRUE,"Sales Comparison";#N/A,#N/A,TRUE,"Cum. Summary FFR";#N/A,#N/A,TRUE,"Monthly Summary FFR";#N/A,#N/A,TRUE,"Cum. Summary TL";#N/A,#N/A,TRUE,"Monthly Summary TL"}</definedName>
    <definedName name="de_1" localSheetId="0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localSheetId="0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localSheetId="0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localSheetId="0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localSheetId="0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localSheetId="0" hidden="1">{"'DOVIZ2003'!$A$427:$L$449"}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localSheetId="0" hidden="1">{#N/A,#N/A,TRUE,"Sales Comparison";#N/A,#N/A,TRUE,"Cum. Summary FFR";#N/A,#N/A,TRUE,"Monthly Summary FFR";#N/A,#N/A,TRUE,"Cum. Summary TL";#N/A,#N/A,TRUE,"Monthly Summary TL"}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localSheetId="0" hidden="1">{"'22.17'!$A$1:$J$51"}</definedName>
    <definedName name="wew" hidden="1">{"'22.17'!$A$1:$J$51"}</definedName>
    <definedName name="wr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localSheetId="0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localSheetId="0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localSheetId="0" hidden="1">{#N/A,#N/A,FALSE,"Bilanço";#N/A,#N/A,FALSE,"Kümülatif Gelir Tablosu";#N/A,#N/A,FALSE,"Aylık Gelir Tablosu";#N/A,#N/A,FALSE,"Raşyo 1"}</definedName>
    <definedName name="wrn.Cari._.Ay." hidden="1">{#N/A,#N/A,FALSE,"Bilanço";#N/A,#N/A,FALSE,"Kümülatif Gelir Tablosu";#N/A,#N/A,FALSE,"Aylık Gelir Tablosu";#N/A,#N/A,FALSE,"Raşyo 1"}</definedName>
    <definedName name="wrn.Cari._.Ay._1" localSheetId="0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localSheetId="0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localSheetId="0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localSheetId="0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localSheetId="0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localSheetId="0" hidden="1">{#N/A,#N/A,TRUE,"Sales Comparison";#N/A,#N/A,TRUE,"Cum. Summary FFR";#N/A,#N/A,TRUE,"Monthly Summary FFR";#N/A,#N/A,TRUE,"Cum. Summary TL";#N/A,#N/A,TRUE,"Monthly Summary TL"}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localSheetId="0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localSheetId="0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localSheetId="0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localSheetId="0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localSheetId="0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localSheetId="0" hidden="1">{"ACIK",#N/A,FALSE,"A";"EXIM",#N/A,FALSE,"B";"DOVIZ",#N/A,FALSE,"D"}</definedName>
    <definedName name="wrn.RAPOR1." hidden="1">{"ACIK",#N/A,FALSE,"A";"EXIM",#N/A,FALSE,"B";"DOVIZ",#N/A,FALSE,"D"}</definedName>
    <definedName name="wrn.RAPOR1._1" localSheetId="0" hidden="1">{"ACIK",#N/A,FALSE,"A";"EXIM",#N/A,FALSE,"B";"DOVIZ",#N/A,FALSE,"D"}</definedName>
    <definedName name="wrn.RAPOR1._1" hidden="1">{"ACIK",#N/A,FALSE,"A";"EXIM",#N/A,FALSE,"B";"DOVIZ",#N/A,FALSE,"D"}</definedName>
    <definedName name="wrn.RAPOR1._2" localSheetId="0" hidden="1">{"ACIK",#N/A,FALSE,"A";"EXIM",#N/A,FALSE,"B";"DOVIZ",#N/A,FALSE,"D"}</definedName>
    <definedName name="wrn.RAPOR1._2" hidden="1">{"ACIK",#N/A,FALSE,"A";"EXIM",#N/A,FALSE,"B";"DOVIZ",#N/A,FALSE,"D"}</definedName>
    <definedName name="wrn.RAPOR1._3" localSheetId="0" hidden="1">{"ACIK",#N/A,FALSE,"A";"EXIM",#N/A,FALSE,"B";"DOVIZ",#N/A,FALSE,"D"}</definedName>
    <definedName name="wrn.RAPOR1._3" hidden="1">{"ACIK",#N/A,FALSE,"A";"EXIM",#N/A,FALSE,"B";"DOVIZ",#N/A,FALSE,"D"}</definedName>
    <definedName name="wrn.RAPOR1._4" localSheetId="0" hidden="1">{"ACIK",#N/A,FALSE,"A";"EXIM",#N/A,FALSE,"B";"DOVIZ",#N/A,FALSE,"D"}</definedName>
    <definedName name="wrn.RAPOR1._4" hidden="1">{"ACIK",#N/A,FALSE,"A";"EXIM",#N/A,FALSE,"B";"DOVIZ",#N/A,FALSE,"D"}</definedName>
    <definedName name="wrn.RAPOR1._5" localSheetId="0" hidden="1">{"ACIK",#N/A,FALSE,"A";"EXIM",#N/A,FALSE,"B";"DOVIZ",#N/A,FALSE,"D"}</definedName>
    <definedName name="wrn.RAPOR1._5" hidden="1">{"ACIK",#N/A,FALSE,"A";"EXIM",#N/A,FALSE,"B";"DOVIZ",#N/A,FALSE,"D"}</definedName>
    <definedName name="wrn.raport.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localSheetId="0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_1" localSheetId="0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localSheetId="0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localSheetId="0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localSheetId="0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localSheetId="0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3" l="1"/>
  <c r="F24" i="3"/>
  <c r="F23" i="3"/>
  <c r="F22" i="3"/>
  <c r="F21" i="3"/>
  <c r="F20" i="3"/>
  <c r="F18" i="3"/>
  <c r="F17" i="3"/>
  <c r="F16" i="3"/>
  <c r="F15" i="3"/>
  <c r="F13" i="3"/>
  <c r="F12" i="3"/>
  <c r="F11" i="3"/>
  <c r="F10" i="3"/>
  <c r="F9" i="3"/>
  <c r="F8" i="3"/>
  <c r="F7" i="3"/>
  <c r="E6" i="3"/>
  <c r="E14" i="3" s="1"/>
  <c r="D6" i="3"/>
  <c r="D14" i="3" s="1"/>
  <c r="C6" i="3"/>
  <c r="C14" i="3" s="1"/>
  <c r="F5" i="3"/>
  <c r="F4" i="3"/>
  <c r="F14" i="3" l="1"/>
  <c r="E19" i="3"/>
  <c r="F19" i="3" s="1"/>
  <c r="E26" i="3"/>
  <c r="F26" i="3" s="1"/>
  <c r="F6" i="3"/>
  <c r="F25" i="3"/>
</calcChain>
</file>

<file path=xl/sharedStrings.xml><?xml version="1.0" encoding="utf-8"?>
<sst xmlns="http://schemas.openxmlformats.org/spreadsheetml/2006/main" count="228" uniqueCount="125">
  <si>
    <t>-</t>
  </si>
  <si>
    <t>Konsolide</t>
  </si>
  <si>
    <t>Finansal Tablolar</t>
  </si>
  <si>
    <t>2024 satın</t>
  </si>
  <si>
    <t>alma gücüyle</t>
  </si>
  <si>
    <t>Değişim</t>
  </si>
  <si>
    <t>Hasılat</t>
  </si>
  <si>
    <t>Satışların maliyeti</t>
  </si>
  <si>
    <t>Brüt Kâr</t>
  </si>
  <si>
    <t>Faaliyet giderleri</t>
  </si>
  <si>
    <t>Diğer gelir/gider</t>
  </si>
  <si>
    <t>Faaliyet Kârı</t>
  </si>
  <si>
    <t>Amortisman giderlerine ilişkin düzeltmeler</t>
  </si>
  <si>
    <t>Operasyonel kur farkından kaynaklanan giderlere ilişkin düzeltmeler</t>
  </si>
  <si>
    <t>Tarife alacaklarına ilişkin faiz gelirleri ile ilgili düzeltmeler</t>
  </si>
  <si>
    <t>FAVÖK</t>
  </si>
  <si>
    <t>Yatırım harcamaları geri ödemeleri</t>
  </si>
  <si>
    <t>FAVÖK+Yatırım Harcamaları Geri Ödemeleri</t>
  </si>
  <si>
    <t>Tek seferlik (gelir) / gider</t>
  </si>
  <si>
    <t>Faaliyet Gelirleri</t>
  </si>
  <si>
    <t>Amortisman</t>
  </si>
  <si>
    <t>Finansal sonuç</t>
  </si>
  <si>
    <t>Net kredi ve tahvil faiz gideri</t>
  </si>
  <si>
    <t>Ortalama net kredi ve tahvil finansman oranı (%)</t>
  </si>
  <si>
    <t>Ortalama kredi ve tahvil finansman oranı (%) - 
nakit ve türevlerin etkisi hariç</t>
  </si>
  <si>
    <t>Faaliyetlerden kaynaklı kur kazancı / (zararı)</t>
  </si>
  <si>
    <t>Kiralama borçları faiz gideri</t>
  </si>
  <si>
    <t>Diğer</t>
  </si>
  <si>
    <t>Parasal (kayıp) / kazanç</t>
  </si>
  <si>
    <t>Gelir vergisi</t>
  </si>
  <si>
    <t>Net Kâr</t>
  </si>
  <si>
    <t>Duran varlık yeniden değerleme etkisi</t>
  </si>
  <si>
    <t>Baz Alınan Net Kâr</t>
  </si>
  <si>
    <t>Hisse başına kazanç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</si>
  <si>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</si>
  <si>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</si>
  <si>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</si>
  <si>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</si>
  <si>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</si>
  <si>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</si>
  <si>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</si>
  <si>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</si>
  <si>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Diğer (Kur değişimi, Faiz tahakkuku)</t>
  </si>
  <si>
    <t>Enflasyon etkisi</t>
  </si>
  <si>
    <t>Finansal Net Borç (Kapanış bakiyesi)</t>
  </si>
  <si>
    <t>Ekonomik Net Borç (Kapanış Bakiyesi)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</si>
  <si>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</si>
  <si>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</si>
  <si>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</si>
  <si>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</si>
  <si>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</si>
  <si>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</si>
  <si>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TMS 29 etkileri</t>
  </si>
  <si>
    <t>Fiyat eşitleme etkileri</t>
  </si>
  <si>
    <t>Net müşteri depozito ilaveleri</t>
  </si>
  <si>
    <t>Net işletme sermayesindeki değişim</t>
  </si>
  <si>
    <t>Müşteri Çözümleri</t>
  </si>
  <si>
    <t>Finansallar</t>
  </si>
  <si>
    <t>Brüt kâr (amortisman hariç)</t>
  </si>
  <si>
    <t>Perakende &amp; Müşteri Çözümleri</t>
  </si>
  <si>
    <t>Faaliyetler</t>
  </si>
  <si>
    <t>Satış hacmi (TWs)</t>
  </si>
  <si>
    <t>Düzenlemeye tabi (TWs)</t>
  </si>
  <si>
    <t>Serbest (TWs)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</si>
  <si>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</si>
  <si>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</si>
  <si>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</si>
  <si>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</si>
  <si>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</si>
  <si>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</si>
  <si>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</si>
  <si>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</si>
  <si>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</si>
  <si>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</si>
  <si>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</si>
  <si>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</si>
  <si>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Şarj noktası</t>
  </si>
  <si>
    <t>Finansal gelir</t>
  </si>
  <si>
    <t>Verimlilik ve kalite</t>
  </si>
  <si>
    <t>Yatırım harcamaları verimliliği</t>
  </si>
  <si>
    <t>Faaliyet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</si>
  <si>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</si>
  <si>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</si>
  <si>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</si>
  <si>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</si>
  <si>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</si>
  <si>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</si>
  <si>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</si>
  <si>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</si>
  <si>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Nakit Etkisi Olan Yatırım Harcamaları</t>
  </si>
  <si>
    <t>DVT (Açılış bakiyesi)</t>
  </si>
  <si>
    <t xml:space="preserve">Dağıtım </t>
  </si>
  <si>
    <t xml:space="preserve">Gerçekleşen yatırım harcamaları </t>
  </si>
  <si>
    <t>Açılış bakiyesinin yeniden değerlemesi</t>
  </si>
  <si>
    <t>DVT (Kapanış bakiyesi)</t>
  </si>
  <si>
    <t>Reel makul getiri oranı (%)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</si>
  <si>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</si>
  <si>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</si>
  <si>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</si>
  <si>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</si>
  <si>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</si>
  <si>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</si>
  <si>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</si>
  <si>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</si>
  <si>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</si>
  <si>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</si>
  <si>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</si>
  <si>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</si>
  <si>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</si>
  <si>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>Ödenmemiş ve önceki dönemlere ait yatırım harcamaları</t>
  </si>
  <si>
    <t>Temettü ödemesi</t>
  </si>
  <si>
    <t>Dağıtım</t>
  </si>
  <si>
    <t>Temettü ödeme oranı</t>
  </si>
  <si>
    <t>Temettü (ilgili mali yıla ilişkin) (*)</t>
  </si>
  <si>
    <t>Hisse başına temettü (kr)</t>
  </si>
  <si>
    <t>Finansal Net Borç / Faaliyet Gelirleri</t>
  </si>
  <si>
    <t>Tarife düzeltmesi</t>
  </si>
  <si>
    <t>İlk yatırım tavanı (reel)</t>
  </si>
  <si>
    <t>Dağıtılan elektrik miktarı (TWs)</t>
  </si>
  <si>
    <t>2025 satın</t>
  </si>
  <si>
    <t>25-24</t>
  </si>
  <si>
    <t>1Y 2024</t>
  </si>
  <si>
    <t>1Y 2025</t>
  </si>
  <si>
    <t>Enerjisa Enerji AŞ 1Y 2025 ÖZET BİLGİ (TLm)</t>
  </si>
  <si>
    <t>1Y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</si>
</sst>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#,##0.0"/>
    <numFmt numFmtId="168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3" fontId="0" fillId="0" borderId="0" xfId="0" applyNumberFormat="1"/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" fontId="2" fillId="0" borderId="4" xfId="0" quotePrefix="1" applyNumberFormat="1" applyFont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6" fillId="0" borderId="1" xfId="0" applyFont="1" applyBorder="1"/>
    <xf numFmtId="0" fontId="6" fillId="0" borderId="3" xfId="0" applyFont="1" applyBorder="1"/>
    <xf numFmtId="3" fontId="0" fillId="0" borderId="2" xfId="0" applyNumberFormat="1" applyBorder="1" applyAlignment="1">
      <alignment horizontal="right"/>
    </xf>
    <xf numFmtId="3" fontId="0" fillId="0" borderId="2" xfId="0" quotePrefix="1" applyNumberFormat="1" applyBorder="1" applyAlignment="1">
      <alignment horizontal="right"/>
    </xf>
    <xf numFmtId="3" fontId="3" fillId="2" borderId="2" xfId="0" applyNumberFormat="1" applyFont="1" applyFill="1" applyBorder="1"/>
    <xf numFmtId="3" fontId="0" fillId="0" borderId="2" xfId="0" applyNumberFormat="1" applyBorder="1"/>
    <xf numFmtId="167" fontId="0" fillId="0" borderId="2" xfId="0" applyNumberFormat="1" applyBorder="1" applyAlignment="1">
      <alignment horizontal="right" indent="1"/>
    </xf>
    <xf numFmtId="167" fontId="3" fillId="2" borderId="2" xfId="0" applyNumberFormat="1" applyFont="1" applyFill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0" fontId="0" fillId="0" borderId="1" xfId="0" applyBorder="1" applyAlignment="1">
      <alignment horizontal="left" indent="2"/>
    </xf>
    <xf numFmtId="166" fontId="3" fillId="2" borderId="2" xfId="2" applyNumberFormat="1" applyFont="1" applyFill="1" applyBorder="1" applyAlignment="1">
      <alignment horizontal="right"/>
    </xf>
    <xf numFmtId="166" fontId="0" fillId="0" borderId="2" xfId="2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7" fontId="0" fillId="0" borderId="2" xfId="0" quotePrefix="1" applyNumberFormat="1" applyBorder="1" applyAlignment="1">
      <alignment horizontal="right"/>
    </xf>
    <xf numFmtId="167" fontId="0" fillId="0" borderId="0" xfId="0" applyNumberFormat="1"/>
    <xf numFmtId="0" fontId="0" fillId="0" borderId="0" xfId="0" applyAlignment="1">
      <alignment wrapText="1"/>
    </xf>
    <xf numFmtId="3" fontId="0" fillId="0" borderId="2" xfId="0" quotePrefix="1" applyNumberFormat="1" applyBorder="1"/>
    <xf numFmtId="3" fontId="2" fillId="0" borderId="2" xfId="0" applyNumberFormat="1" applyFont="1" applyBorder="1"/>
    <xf numFmtId="10" fontId="0" fillId="0" borderId="2" xfId="2" applyNumberFormat="1" applyFont="1" applyFill="1" applyBorder="1" applyAlignment="1"/>
    <xf numFmtId="166" fontId="4" fillId="2" borderId="2" xfId="2" applyNumberFormat="1" applyFont="1" applyFill="1" applyBorder="1" applyAlignment="1"/>
    <xf numFmtId="9" fontId="0" fillId="0" borderId="2" xfId="2" applyFont="1" applyFill="1" applyBorder="1" applyAlignment="1"/>
    <xf numFmtId="3" fontId="4" fillId="2" borderId="2" xfId="0" applyNumberFormat="1" applyFont="1" applyFill="1" applyBorder="1"/>
    <xf numFmtId="166" fontId="0" fillId="0" borderId="2" xfId="2" applyNumberFormat="1" applyFont="1" applyBorder="1" applyAlignment="1"/>
    <xf numFmtId="166" fontId="0" fillId="0" borderId="2" xfId="2" applyNumberFormat="1" applyFont="1" applyFill="1" applyBorder="1" applyAlignment="1"/>
    <xf numFmtId="167" fontId="0" fillId="0" borderId="2" xfId="0" applyNumberFormat="1" applyBorder="1"/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/>
    <xf numFmtId="3" fontId="3" fillId="2" borderId="2" xfId="0" applyNumberFormat="1" applyFont="1" applyFill="1" applyBorder="1" applyAlignment="1"/>
    <xf numFmtId="3" fontId="2" fillId="0" borderId="2" xfId="0" applyNumberFormat="1" applyFont="1" applyBorder="1" applyAlignment="1"/>
    <xf numFmtId="3" fontId="0" fillId="0" borderId="2" xfId="0" applyNumberFormat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166" fontId="0" fillId="0" borderId="2" xfId="2" applyNumberFormat="1" applyFont="1" applyFill="1" applyBorder="1" applyAlignment="1">
      <alignment horizontal="right" indent="1"/>
    </xf>
    <xf numFmtId="3" fontId="0" fillId="0" borderId="2" xfId="0" quotePrefix="1" applyNumberFormat="1" applyBorder="1" applyAlignment="1">
      <alignment horizontal="right" indent="1"/>
    </xf>
    <xf numFmtId="0" fontId="7" fillId="3" borderId="0" xfId="0" applyFont="1" applyFill="1" applyAlignment="1">
      <alignment horizontal="center"/>
    </xf>
    <xf numFmtId="3" fontId="1" fillId="0" borderId="2" xfId="2" applyNumberFormat="1" applyFont="1" applyFill="1" applyBorder="1" applyAlignment="1">
      <alignment horizontal="right" indent="1"/>
    </xf>
    <xf numFmtId="3" fontId="0" fillId="0" borderId="0" xfId="0" applyNumberFormat="1" applyAlignment="1">
      <alignment horizontal="right" indent="1"/>
    </xf>
    <xf numFmtId="10" fontId="0" fillId="0" borderId="2" xfId="2" quotePrefix="1" applyNumberFormat="1" applyFont="1" applyFill="1" applyBorder="1" applyAlignment="1">
      <alignment horizontal="right" indent="1"/>
    </xf>
    <xf numFmtId="10" fontId="5" fillId="0" borderId="2" xfId="2" applyNumberFormat="1" applyFont="1" applyBorder="1" applyAlignment="1"/>
    <xf numFmtId="167" fontId="5" fillId="0" borderId="2" xfId="0" applyNumberFormat="1" applyFont="1" applyBorder="1" applyAlignment="1"/>
    <xf numFmtId="3" fontId="5" fillId="0" borderId="2" xfId="0" applyNumberFormat="1" applyFont="1" applyBorder="1" applyAlignment="1"/>
    <xf numFmtId="4" fontId="0" fillId="0" borderId="2" xfId="0" quotePrefix="1" applyNumberFormat="1" applyBorder="1" applyAlignment="1">
      <alignment horizontal="right" indent="1"/>
    </xf>
    <xf numFmtId="0" fontId="8" fillId="3" borderId="0" xfId="0" applyFont="1" applyFill="1"/>
    <xf numFmtId="0" fontId="2" fillId="3" borderId="1" xfId="0" applyFont="1" applyFill="1" applyBorder="1"/>
    <xf numFmtId="10" fontId="0" fillId="4" borderId="2" xfId="2" applyNumberFormat="1" applyFont="1" applyFill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4" fontId="5" fillId="0" borderId="2" xfId="0" applyNumberFormat="1" applyFont="1" applyBorder="1" applyAlignment="1">
      <alignment horizontal="right" indent="1"/>
    </xf>
    <xf numFmtId="10" fontId="0" fillId="0" borderId="2" xfId="2" applyNumberFormat="1" applyFont="1" applyFill="1" applyBorder="1" applyAlignment="1">
      <alignment horizontal="right" indent="1"/>
    </xf>
    <xf numFmtId="0" fontId="3" fillId="2" borderId="1" xfId="0" applyFont="1" applyFill="1" applyBorder="1" applyAlignment="1">
      <alignment horizontal="right"/>
    </xf>
    <xf numFmtId="168" fontId="3" fillId="2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Balas/My%20Documents/Projects/JGM001-11/Modelling/EnerjiSA/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  <sheetName val="Mapping"/>
      <sheetName val="ZC-10-10-1 Grafik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PAGE TOTAL"/>
      <sheetName val="map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C7C8-0FC7-4AEE-88BC-A7599007F7F1}">
  <sheetPr>
    <pageSetUpPr fitToPage="1"/>
  </sheetPr>
  <dimension ref="B1:F53"/>
  <sheetViews>
    <sheetView showGridLines="0" zoomScale="70" zoomScaleNormal="70" workbookViewId="0">
      <pane xSplit="2" ySplit="3" topLeftCell="C22" activePane="bottomRight" state="frozen"/>
      <selection activeCell="I19" sqref="I19"/>
      <selection pane="topRight" activeCell="I19" sqref="I19"/>
      <selection pane="bottomLeft" activeCell="I19" sqref="I19"/>
      <selection pane="bottomRight" activeCell="J33" sqref="J33"/>
    </sheetView>
  </sheetViews>
  <sheetFormatPr defaultColWidth="8.6328125" defaultRowHeight="14.5" x14ac:dyDescent="0.35"/>
  <cols>
    <col min="1" max="1" width="4.54296875" customWidth="1"/>
    <col min="2" max="2" width="58.453125" customWidth="1"/>
    <col min="3" max="5" width="14.54296875" customWidth="1"/>
    <col min="6" max="6" width="11.453125" customWidth="1"/>
  </cols>
  <sheetData>
    <row r="1" spans="2:6" ht="18.5" x14ac:dyDescent="0.45">
      <c r="B1" s="47" t="s">
        <v>123</v>
      </c>
      <c r="C1" s="39" t="s">
        <v>3</v>
      </c>
      <c r="D1" s="39" t="s">
        <v>119</v>
      </c>
      <c r="E1" s="39" t="s">
        <v>119</v>
      </c>
      <c r="F1" s="1"/>
    </row>
    <row r="2" spans="2:6" x14ac:dyDescent="0.35">
      <c r="B2" s="3" t="s">
        <v>1</v>
      </c>
      <c r="C2" s="4" t="s">
        <v>4</v>
      </c>
      <c r="D2" s="4" t="s">
        <v>4</v>
      </c>
      <c r="E2" s="4" t="s">
        <v>4</v>
      </c>
      <c r="F2" s="4" t="s">
        <v>5</v>
      </c>
    </row>
    <row r="3" spans="2:6" ht="15" thickBot="1" x14ac:dyDescent="0.4">
      <c r="B3" s="5" t="s">
        <v>2</v>
      </c>
      <c r="C3" s="6" t="s">
        <v>121</v>
      </c>
      <c r="D3" s="6" t="s">
        <v>121</v>
      </c>
      <c r="E3" s="6" t="s">
        <v>122</v>
      </c>
      <c r="F3" s="7" t="s">
        <v>120</v>
      </c>
    </row>
    <row r="4" spans="2:6" x14ac:dyDescent="0.35">
      <c r="B4" s="8" t="s">
        <v>6</v>
      </c>
      <c r="C4" s="43">
        <v>74302</v>
      </c>
      <c r="D4" s="43">
        <v>100344</v>
      </c>
      <c r="E4" s="43">
        <v>95254</v>
      </c>
      <c r="F4" s="43">
        <v>-5090</v>
      </c>
    </row>
    <row r="5" spans="2:6" x14ac:dyDescent="0.35">
      <c r="B5" s="8" t="s">
        <v>7</v>
      </c>
      <c r="C5" s="43">
        <v>-56214</v>
      </c>
      <c r="D5" s="43">
        <v>-75916</v>
      </c>
      <c r="E5" s="43">
        <v>-68872</v>
      </c>
      <c r="F5" s="43">
        <v>7044</v>
      </c>
    </row>
    <row r="6" spans="2:6" x14ac:dyDescent="0.35">
      <c r="B6" s="9" t="s">
        <v>8</v>
      </c>
      <c r="C6" s="44">
        <v>18088</v>
      </c>
      <c r="D6" s="44">
        <v>24428</v>
      </c>
      <c r="E6" s="44">
        <v>26382</v>
      </c>
      <c r="F6" s="44">
        <v>1954</v>
      </c>
    </row>
    <row r="7" spans="2:6" x14ac:dyDescent="0.35">
      <c r="B7" s="8" t="s">
        <v>9</v>
      </c>
      <c r="C7" s="43">
        <v>-6904</v>
      </c>
      <c r="D7" s="43">
        <v>-9324</v>
      </c>
      <c r="E7" s="43">
        <v>-9724</v>
      </c>
      <c r="F7" s="43">
        <v>-400</v>
      </c>
    </row>
    <row r="8" spans="2:6" x14ac:dyDescent="0.35">
      <c r="B8" s="8" t="s">
        <v>10</v>
      </c>
      <c r="C8" s="43">
        <v>-254</v>
      </c>
      <c r="D8" s="43">
        <v>-343</v>
      </c>
      <c r="E8" s="43">
        <v>1205</v>
      </c>
      <c r="F8" s="43">
        <v>1548</v>
      </c>
    </row>
    <row r="9" spans="2:6" x14ac:dyDescent="0.35">
      <c r="B9" s="9" t="s">
        <v>11</v>
      </c>
      <c r="C9" s="44">
        <v>10930</v>
      </c>
      <c r="D9" s="44">
        <v>14761</v>
      </c>
      <c r="E9" s="44">
        <v>17863</v>
      </c>
      <c r="F9" s="44">
        <v>3102</v>
      </c>
    </row>
    <row r="10" spans="2:6" x14ac:dyDescent="0.35">
      <c r="B10" s="8" t="s">
        <v>12</v>
      </c>
      <c r="C10" s="43">
        <v>2159</v>
      </c>
      <c r="D10" s="43">
        <v>2916</v>
      </c>
      <c r="E10" s="43">
        <v>2884</v>
      </c>
      <c r="F10" s="43">
        <v>-32</v>
      </c>
    </row>
    <row r="11" spans="2:6" x14ac:dyDescent="0.35">
      <c r="B11" s="8" t="s">
        <v>13</v>
      </c>
      <c r="C11" s="43">
        <v>116</v>
      </c>
      <c r="D11" s="43">
        <v>157</v>
      </c>
      <c r="E11" s="43">
        <v>148</v>
      </c>
      <c r="F11" s="43">
        <v>-9</v>
      </c>
    </row>
    <row r="12" spans="2:6" x14ac:dyDescent="0.35">
      <c r="B12" s="8" t="s">
        <v>14</v>
      </c>
      <c r="C12" s="43">
        <v>-936</v>
      </c>
      <c r="D12" s="43">
        <v>-1264</v>
      </c>
      <c r="E12" s="43">
        <v>-2413</v>
      </c>
      <c r="F12" s="43">
        <v>-1149</v>
      </c>
    </row>
    <row r="13" spans="2:6" x14ac:dyDescent="0.35">
      <c r="B13" s="9" t="s">
        <v>15</v>
      </c>
      <c r="C13" s="41">
        <v>12269</v>
      </c>
      <c r="D13" s="41">
        <v>16570</v>
      </c>
      <c r="E13" s="41">
        <v>18482</v>
      </c>
      <c r="F13" s="44">
        <v>1912</v>
      </c>
    </row>
    <row r="14" spans="2:6" x14ac:dyDescent="0.35">
      <c r="B14" s="8" t="s">
        <v>16</v>
      </c>
      <c r="C14" s="43">
        <v>6075</v>
      </c>
      <c r="D14" s="43">
        <v>8204</v>
      </c>
      <c r="E14" s="43">
        <v>8383</v>
      </c>
      <c r="F14" s="43">
        <v>179</v>
      </c>
    </row>
    <row r="15" spans="2:6" x14ac:dyDescent="0.35">
      <c r="B15" s="9" t="s">
        <v>17</v>
      </c>
      <c r="C15" s="41">
        <v>18344</v>
      </c>
      <c r="D15" s="41">
        <v>24774</v>
      </c>
      <c r="E15" s="41">
        <v>26865</v>
      </c>
      <c r="F15" s="41">
        <v>2091</v>
      </c>
    </row>
    <row r="16" spans="2:6" x14ac:dyDescent="0.35">
      <c r="B16" s="8" t="s">
        <v>18</v>
      </c>
      <c r="C16" s="43">
        <v>-21</v>
      </c>
      <c r="D16" s="43">
        <v>-28</v>
      </c>
      <c r="E16" s="43">
        <v>53</v>
      </c>
      <c r="F16" s="43">
        <v>81</v>
      </c>
    </row>
    <row r="17" spans="2:6" x14ac:dyDescent="0.35">
      <c r="B17" s="9" t="s">
        <v>19</v>
      </c>
      <c r="C17" s="41">
        <v>18323</v>
      </c>
      <c r="D17" s="41">
        <v>24746</v>
      </c>
      <c r="E17" s="41">
        <v>26918</v>
      </c>
      <c r="F17" s="41">
        <v>2172</v>
      </c>
    </row>
    <row r="18" spans="2:6" x14ac:dyDescent="0.35">
      <c r="B18" s="3"/>
      <c r="C18" s="42"/>
      <c r="D18" s="42"/>
      <c r="E18" s="42"/>
      <c r="F18" s="42"/>
    </row>
    <row r="19" spans="2:6" x14ac:dyDescent="0.35">
      <c r="B19" s="9" t="s">
        <v>15</v>
      </c>
      <c r="C19" s="44">
        <v>12269</v>
      </c>
      <c r="D19" s="44">
        <v>16570</v>
      </c>
      <c r="E19" s="44">
        <v>18482</v>
      </c>
      <c r="F19" s="44">
        <v>1912</v>
      </c>
    </row>
    <row r="20" spans="2:6" x14ac:dyDescent="0.35">
      <c r="B20" s="8" t="s">
        <v>20</v>
      </c>
      <c r="C20" s="43">
        <v>-2159</v>
      </c>
      <c r="D20" s="43">
        <v>-2916</v>
      </c>
      <c r="E20" s="43">
        <v>-2884</v>
      </c>
      <c r="F20" s="43">
        <v>32</v>
      </c>
    </row>
    <row r="21" spans="2:6" x14ac:dyDescent="0.35">
      <c r="B21" s="8" t="s">
        <v>21</v>
      </c>
      <c r="C21" s="43">
        <v>-7588</v>
      </c>
      <c r="D21" s="43">
        <v>-10248</v>
      </c>
      <c r="E21" s="43">
        <v>-10293</v>
      </c>
      <c r="F21" s="43">
        <v>-45</v>
      </c>
    </row>
    <row r="22" spans="2:6" x14ac:dyDescent="0.35">
      <c r="B22" s="10" t="s">
        <v>22</v>
      </c>
      <c r="C22" s="43">
        <v>-8091</v>
      </c>
      <c r="D22" s="43">
        <v>-10927</v>
      </c>
      <c r="E22" s="43">
        <v>-12143</v>
      </c>
      <c r="F22" s="43">
        <v>-1216</v>
      </c>
    </row>
    <row r="23" spans="2:6" x14ac:dyDescent="0.35">
      <c r="B23" s="11" t="s">
        <v>23</v>
      </c>
      <c r="C23" s="45">
        <v>0.45662511910229725</v>
      </c>
      <c r="D23" s="45">
        <v>0.45662511910229725</v>
      </c>
      <c r="E23" s="57">
        <v>0.46870617862818864</v>
      </c>
      <c r="F23" s="45">
        <v>1.2081059525891391E-2</v>
      </c>
    </row>
    <row r="24" spans="2:6" ht="29" x14ac:dyDescent="0.35">
      <c r="B24" s="11" t="s">
        <v>24</v>
      </c>
      <c r="C24" s="45">
        <v>0.45664116669676541</v>
      </c>
      <c r="D24" s="45">
        <v>0.45664116669676541</v>
      </c>
      <c r="E24" s="57">
        <v>0.46395917254690161</v>
      </c>
      <c r="F24" s="45">
        <v>7.3180058501362E-3</v>
      </c>
    </row>
    <row r="25" spans="2:6" x14ac:dyDescent="0.35">
      <c r="B25" s="10" t="s">
        <v>25</v>
      </c>
      <c r="C25" s="43">
        <v>-116</v>
      </c>
      <c r="D25" s="43">
        <v>-157</v>
      </c>
      <c r="E25" s="43">
        <v>-148</v>
      </c>
      <c r="F25" s="43">
        <v>9</v>
      </c>
    </row>
    <row r="26" spans="2:6" x14ac:dyDescent="0.35">
      <c r="B26" s="10" t="s">
        <v>26</v>
      </c>
      <c r="C26" s="43">
        <v>-121</v>
      </c>
      <c r="D26" s="43">
        <v>-163</v>
      </c>
      <c r="E26" s="43">
        <v>-190</v>
      </c>
      <c r="F26" s="43">
        <v>-27</v>
      </c>
    </row>
    <row r="27" spans="2:6" x14ac:dyDescent="0.35">
      <c r="B27" s="10" t="s">
        <v>27</v>
      </c>
      <c r="C27" s="43">
        <v>740</v>
      </c>
      <c r="D27" s="43">
        <v>999</v>
      </c>
      <c r="E27" s="43">
        <v>2188</v>
      </c>
      <c r="F27" s="43">
        <v>1189</v>
      </c>
    </row>
    <row r="28" spans="2:6" x14ac:dyDescent="0.35">
      <c r="B28" s="8" t="s">
        <v>28</v>
      </c>
      <c r="C28" s="43">
        <v>-2075</v>
      </c>
      <c r="D28" s="43">
        <v>-2802</v>
      </c>
      <c r="E28" s="43">
        <v>-1786</v>
      </c>
      <c r="F28" s="43">
        <v>1016</v>
      </c>
    </row>
    <row r="29" spans="2:6" x14ac:dyDescent="0.35">
      <c r="B29" s="8" t="s">
        <v>29</v>
      </c>
      <c r="C29" s="43">
        <v>-3420</v>
      </c>
      <c r="D29" s="43">
        <v>-4619</v>
      </c>
      <c r="E29" s="43">
        <v>-3792</v>
      </c>
      <c r="F29" s="43">
        <v>827</v>
      </c>
    </row>
    <row r="30" spans="2:6" x14ac:dyDescent="0.35">
      <c r="B30" s="9" t="s">
        <v>30</v>
      </c>
      <c r="C30" s="44">
        <v>-2973</v>
      </c>
      <c r="D30" s="44">
        <v>-4015</v>
      </c>
      <c r="E30" s="44">
        <v>-273</v>
      </c>
      <c r="F30" s="44">
        <v>3742</v>
      </c>
    </row>
    <row r="31" spans="2:6" x14ac:dyDescent="0.35">
      <c r="B31" s="8" t="s">
        <v>18</v>
      </c>
      <c r="C31" s="43">
        <v>-22</v>
      </c>
      <c r="D31" s="43">
        <v>-30</v>
      </c>
      <c r="E31" s="43">
        <v>38</v>
      </c>
      <c r="F31" s="43">
        <v>68</v>
      </c>
    </row>
    <row r="32" spans="2:6" x14ac:dyDescent="0.35">
      <c r="B32" s="8" t="s">
        <v>31</v>
      </c>
      <c r="C32" s="43">
        <v>5039</v>
      </c>
      <c r="D32" s="43">
        <v>6805</v>
      </c>
      <c r="E32" s="43">
        <v>3397</v>
      </c>
      <c r="F32" s="46">
        <v>-3408</v>
      </c>
    </row>
    <row r="33" spans="2:6" x14ac:dyDescent="0.35">
      <c r="B33" s="9" t="s">
        <v>32</v>
      </c>
      <c r="C33" s="44">
        <v>2044</v>
      </c>
      <c r="D33" s="44">
        <v>2760</v>
      </c>
      <c r="E33" s="44">
        <v>3162</v>
      </c>
      <c r="F33" s="44">
        <v>402</v>
      </c>
    </row>
    <row r="34" spans="2:6" x14ac:dyDescent="0.35">
      <c r="B34" s="8" t="s">
        <v>33</v>
      </c>
      <c r="C34" s="58">
        <v>1.7306355995316942</v>
      </c>
      <c r="D34" s="58">
        <v>2.3368660737316418</v>
      </c>
      <c r="E34" s="58">
        <v>2.6772356975142939</v>
      </c>
      <c r="F34" s="59">
        <v>0.34036962378265212</v>
      </c>
    </row>
    <row r="35" spans="2:6" hidden="1" x14ac:dyDescent="0.35">
      <c r="B35" s="8" t="s">
        <v>112</v>
      </c>
      <c r="C35" s="50"/>
      <c r="D35" s="50"/>
      <c r="E35" s="50"/>
      <c r="F35" s="51"/>
    </row>
    <row r="36" spans="2:6" hidden="1" x14ac:dyDescent="0.35">
      <c r="B36" s="8" t="s">
        <v>113</v>
      </c>
      <c r="C36" s="46"/>
      <c r="D36" s="46"/>
      <c r="E36" s="46"/>
      <c r="F36" s="53"/>
    </row>
    <row r="37" spans="2:6" hidden="1" x14ac:dyDescent="0.35">
      <c r="B37" s="8" t="s">
        <v>114</v>
      </c>
      <c r="C37" s="54"/>
      <c r="D37" s="54"/>
      <c r="E37" s="54"/>
      <c r="F37" s="52"/>
    </row>
    <row r="38" spans="2:6" x14ac:dyDescent="0.35">
      <c r="B38" s="9" t="s">
        <v>34</v>
      </c>
      <c r="C38" s="44">
        <v>9355</v>
      </c>
      <c r="D38" s="44">
        <v>12634</v>
      </c>
      <c r="E38" s="44">
        <v>18035</v>
      </c>
      <c r="F38" s="44">
        <v>5401</v>
      </c>
    </row>
    <row r="39" spans="2:6" x14ac:dyDescent="0.35">
      <c r="B39" s="8" t="s">
        <v>35</v>
      </c>
      <c r="C39" s="43">
        <v>-7705</v>
      </c>
      <c r="D39" s="43">
        <v>-10405</v>
      </c>
      <c r="E39" s="43">
        <v>-7547</v>
      </c>
      <c r="F39" s="48">
        <v>2858</v>
      </c>
    </row>
    <row r="40" spans="2:6" x14ac:dyDescent="0.35">
      <c r="B40" s="9" t="s">
        <v>36</v>
      </c>
      <c r="C40" s="44">
        <v>1650</v>
      </c>
      <c r="D40" s="44">
        <v>2229</v>
      </c>
      <c r="E40" s="44">
        <v>10488</v>
      </c>
      <c r="F40" s="44">
        <v>8259</v>
      </c>
    </row>
    <row r="41" spans="2:6" x14ac:dyDescent="0.35">
      <c r="B41" s="8" t="s">
        <v>37</v>
      </c>
      <c r="C41" s="43">
        <v>-7582</v>
      </c>
      <c r="D41" s="43">
        <v>-10239</v>
      </c>
      <c r="E41" s="43">
        <v>-13352</v>
      </c>
      <c r="F41" s="48">
        <v>-3113</v>
      </c>
    </row>
    <row r="42" spans="2:6" x14ac:dyDescent="0.35">
      <c r="B42" s="8" t="s">
        <v>38</v>
      </c>
      <c r="C42" s="60">
        <v>-195</v>
      </c>
      <c r="D42" s="60">
        <v>-263</v>
      </c>
      <c r="E42" s="43">
        <v>-554</v>
      </c>
      <c r="F42" s="48">
        <v>-291</v>
      </c>
    </row>
    <row r="43" spans="2:6" x14ac:dyDescent="0.35">
      <c r="B43" s="9" t="s">
        <v>39</v>
      </c>
      <c r="C43" s="44">
        <v>-6127</v>
      </c>
      <c r="D43" s="44">
        <v>-8273</v>
      </c>
      <c r="E43" s="44">
        <v>-3418</v>
      </c>
      <c r="F43" s="44">
        <v>4855</v>
      </c>
    </row>
    <row r="44" spans="2:6" x14ac:dyDescent="0.35">
      <c r="B44" s="8"/>
      <c r="C44" s="49"/>
      <c r="D44" s="49"/>
      <c r="E44" s="43"/>
      <c r="F44" s="49"/>
    </row>
    <row r="45" spans="2:6" x14ac:dyDescent="0.35">
      <c r="B45" s="8" t="s">
        <v>40</v>
      </c>
      <c r="C45" s="43">
        <v>35627</v>
      </c>
      <c r="D45" s="43">
        <v>48114</v>
      </c>
      <c r="E45" s="43">
        <v>52268</v>
      </c>
      <c r="F45" s="43">
        <v>4154</v>
      </c>
    </row>
    <row r="46" spans="2:6" x14ac:dyDescent="0.35">
      <c r="B46" s="10" t="s">
        <v>41</v>
      </c>
      <c r="C46" s="43">
        <v>6127</v>
      </c>
      <c r="D46" s="43">
        <v>8273</v>
      </c>
      <c r="E46" s="43">
        <v>3418</v>
      </c>
      <c r="F46" s="43">
        <v>-4855</v>
      </c>
    </row>
    <row r="47" spans="2:6" hidden="1" x14ac:dyDescent="0.35">
      <c r="B47" s="10" t="s">
        <v>110</v>
      </c>
      <c r="C47" s="43">
        <v>3462</v>
      </c>
      <c r="D47" s="43">
        <v>4675</v>
      </c>
      <c r="E47" s="43">
        <v>-3593</v>
      </c>
      <c r="F47" s="43">
        <v>-8268</v>
      </c>
    </row>
    <row r="48" spans="2:6" x14ac:dyDescent="0.35">
      <c r="B48" s="10" t="s">
        <v>42</v>
      </c>
      <c r="C48" s="43">
        <v>1306</v>
      </c>
      <c r="D48" s="43">
        <v>1764</v>
      </c>
      <c r="E48" s="43">
        <v>-682</v>
      </c>
      <c r="F48" s="43">
        <v>-2446</v>
      </c>
    </row>
    <row r="49" spans="2:6" x14ac:dyDescent="0.35">
      <c r="B49" s="10" t="s">
        <v>43</v>
      </c>
      <c r="C49" s="43">
        <v>-7579</v>
      </c>
      <c r="D49" s="43">
        <v>-10234</v>
      </c>
      <c r="E49" s="43">
        <v>-426</v>
      </c>
      <c r="F49" s="43">
        <v>9808</v>
      </c>
    </row>
    <row r="50" spans="2:6" x14ac:dyDescent="0.35">
      <c r="B50" s="8" t="s">
        <v>44</v>
      </c>
      <c r="C50" s="43">
        <v>38943</v>
      </c>
      <c r="D50" s="43">
        <v>52592</v>
      </c>
      <c r="E50" s="43">
        <v>50985</v>
      </c>
      <c r="F50" s="43">
        <v>-1607</v>
      </c>
    </row>
    <row r="51" spans="2:6" s="2" customFormat="1" x14ac:dyDescent="0.35">
      <c r="B51" s="9" t="s">
        <v>115</v>
      </c>
      <c r="C51" s="61" t="s">
        <v>0</v>
      </c>
      <c r="D51" s="61" t="s">
        <v>0</v>
      </c>
      <c r="E51" s="61" t="s">
        <v>0</v>
      </c>
      <c r="F51" s="62" t="s">
        <v>0</v>
      </c>
    </row>
    <row r="52" spans="2:6" s="2" customFormat="1" x14ac:dyDescent="0.35"/>
    <row r="53" spans="2:6" x14ac:dyDescent="0.35">
      <c r="B53" s="9" t="s">
        <v>45</v>
      </c>
      <c r="C53" s="44">
        <v>48092</v>
      </c>
      <c r="D53" s="44">
        <v>64948</v>
      </c>
      <c r="E53" s="44">
        <v>63561</v>
      </c>
      <c r="F53" s="44">
        <v>-1387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A1C7-1C1D-41CE-ACDE-65B51995E6F5}">
  <sheetPr>
    <pageSetUpPr fitToPage="1"/>
  </sheetPr>
  <dimension ref="B1:P67"/>
  <sheetViews>
    <sheetView showGridLines="0" zoomScale="70" zoomScaleNormal="70" workbookViewId="0">
      <pane xSplit="2" ySplit="3" topLeftCell="C47" activePane="bottomRight" state="frozen"/>
      <selection activeCell="B1" sqref="B1"/>
      <selection pane="topRight" activeCell="B1" sqref="B1"/>
      <selection pane="bottomLeft" activeCell="B1" sqref="B1"/>
      <selection pane="bottomRight" activeCell="B1" sqref="B1:F60"/>
    </sheetView>
  </sheetViews>
  <sheetFormatPr defaultColWidth="8.6328125" defaultRowHeight="14.5" x14ac:dyDescent="0.35"/>
  <cols>
    <col min="1" max="1" width="4.453125" customWidth="1"/>
    <col min="2" max="2" width="54.36328125" customWidth="1"/>
    <col min="3" max="5" width="12.36328125" bestFit="1" customWidth="1"/>
    <col min="6" max="6" width="12.36328125" customWidth="1"/>
  </cols>
  <sheetData>
    <row r="1" spans="2:16" x14ac:dyDescent="0.35">
      <c r="B1" s="55" t="s">
        <v>123</v>
      </c>
      <c r="C1" s="39" t="s">
        <v>3</v>
      </c>
      <c r="D1" s="39" t="s">
        <v>119</v>
      </c>
      <c r="E1" s="39" t="s">
        <v>119</v>
      </c>
      <c r="F1" s="1"/>
    </row>
    <row r="2" spans="2:16" x14ac:dyDescent="0.35">
      <c r="B2" s="56" t="s">
        <v>59</v>
      </c>
      <c r="C2" s="4" t="s">
        <v>4</v>
      </c>
      <c r="D2" s="4" t="s">
        <v>4</v>
      </c>
      <c r="E2" s="4" t="s">
        <v>4</v>
      </c>
      <c r="F2" s="4" t="s">
        <v>5</v>
      </c>
    </row>
    <row r="3" spans="2:16" ht="15" thickBot="1" x14ac:dyDescent="0.4">
      <c r="B3" s="5" t="s">
        <v>2</v>
      </c>
      <c r="C3" s="6" t="s">
        <v>121</v>
      </c>
      <c r="D3" s="6" t="s">
        <v>121</v>
      </c>
      <c r="E3" s="6" t="s">
        <v>122</v>
      </c>
      <c r="F3" s="7" t="s">
        <v>120</v>
      </c>
    </row>
    <row r="4" spans="2:16" x14ac:dyDescent="0.35">
      <c r="B4" s="8" t="s">
        <v>46</v>
      </c>
      <c r="C4" s="14">
        <v>2002</v>
      </c>
      <c r="D4" s="14">
        <v>2703</v>
      </c>
      <c r="E4" s="14">
        <v>3420</v>
      </c>
      <c r="F4" s="14">
        <v>717</v>
      </c>
      <c r="M4" s="1"/>
      <c r="N4" s="1"/>
      <c r="O4" s="1"/>
      <c r="P4" s="1"/>
    </row>
    <row r="5" spans="2:16" x14ac:dyDescent="0.35">
      <c r="B5" s="8" t="s">
        <v>47</v>
      </c>
      <c r="C5" s="14">
        <v>592</v>
      </c>
      <c r="D5" s="14">
        <v>799</v>
      </c>
      <c r="E5" s="14">
        <v>945</v>
      </c>
      <c r="F5" s="14">
        <v>146</v>
      </c>
      <c r="M5" s="1"/>
      <c r="N5" s="1"/>
      <c r="O5" s="1"/>
      <c r="P5" s="1"/>
    </row>
    <row r="6" spans="2:16" x14ac:dyDescent="0.35">
      <c r="B6" s="8" t="s">
        <v>9</v>
      </c>
      <c r="C6" s="14">
        <v>-1475</v>
      </c>
      <c r="D6" s="14">
        <v>-1993</v>
      </c>
      <c r="E6" s="14">
        <v>-2135</v>
      </c>
      <c r="F6" s="14">
        <v>-142</v>
      </c>
      <c r="M6" s="1"/>
      <c r="N6" s="1"/>
      <c r="O6" s="1"/>
      <c r="P6" s="1"/>
    </row>
    <row r="7" spans="2:16" x14ac:dyDescent="0.35">
      <c r="B7" s="8" t="s">
        <v>48</v>
      </c>
      <c r="C7" s="14">
        <v>587</v>
      </c>
      <c r="D7" s="14">
        <v>792</v>
      </c>
      <c r="E7" s="14">
        <v>675</v>
      </c>
      <c r="F7" s="14">
        <v>-117</v>
      </c>
      <c r="M7" s="1"/>
      <c r="N7" s="1"/>
      <c r="O7" s="1"/>
      <c r="P7" s="1"/>
    </row>
    <row r="8" spans="2:16" x14ac:dyDescent="0.35">
      <c r="B8" s="10" t="s">
        <v>49</v>
      </c>
      <c r="C8" s="14">
        <v>-34</v>
      </c>
      <c r="D8" s="14">
        <v>-46</v>
      </c>
      <c r="E8" s="14">
        <v>-167</v>
      </c>
      <c r="F8" s="14">
        <v>-121</v>
      </c>
      <c r="M8" s="1"/>
      <c r="N8" s="1"/>
      <c r="O8" s="1"/>
      <c r="P8" s="1"/>
    </row>
    <row r="9" spans="2:16" x14ac:dyDescent="0.35">
      <c r="B9" s="10" t="s">
        <v>50</v>
      </c>
      <c r="C9" s="14">
        <v>490</v>
      </c>
      <c r="D9" s="14">
        <v>661</v>
      </c>
      <c r="E9" s="14">
        <v>787</v>
      </c>
      <c r="F9" s="14">
        <v>126</v>
      </c>
      <c r="M9" s="1"/>
      <c r="N9" s="1"/>
      <c r="O9" s="1"/>
      <c r="P9" s="1"/>
    </row>
    <row r="10" spans="2:16" x14ac:dyDescent="0.35">
      <c r="B10" s="10" t="s">
        <v>51</v>
      </c>
      <c r="C10" s="14">
        <v>131</v>
      </c>
      <c r="D10" s="14">
        <v>177</v>
      </c>
      <c r="E10" s="14">
        <v>55</v>
      </c>
      <c r="F10" s="14">
        <v>-122</v>
      </c>
      <c r="M10" s="1"/>
      <c r="N10" s="1"/>
      <c r="O10" s="1"/>
      <c r="P10" s="1"/>
    </row>
    <row r="11" spans="2:16" x14ac:dyDescent="0.35">
      <c r="B11" s="8" t="s">
        <v>27</v>
      </c>
      <c r="C11" s="14">
        <v>116</v>
      </c>
      <c r="D11" s="14">
        <v>160</v>
      </c>
      <c r="E11" s="14">
        <v>29</v>
      </c>
      <c r="F11" s="14">
        <v>-131</v>
      </c>
      <c r="M11" s="1"/>
      <c r="N11" s="1"/>
      <c r="O11" s="1"/>
      <c r="P11" s="1"/>
    </row>
    <row r="12" spans="2:16" x14ac:dyDescent="0.35">
      <c r="B12" s="9" t="s">
        <v>19</v>
      </c>
      <c r="C12" s="16">
        <v>1822</v>
      </c>
      <c r="D12" s="16">
        <v>2461</v>
      </c>
      <c r="E12" s="16">
        <v>2934</v>
      </c>
      <c r="F12" s="16">
        <v>473</v>
      </c>
      <c r="M12" s="1"/>
      <c r="N12" s="1"/>
      <c r="O12" s="1"/>
      <c r="P12" s="1"/>
    </row>
    <row r="13" spans="2:16" x14ac:dyDescent="0.35">
      <c r="B13" s="8" t="s">
        <v>52</v>
      </c>
      <c r="C13" s="14">
        <v>-144</v>
      </c>
      <c r="D13" s="14">
        <v>-195</v>
      </c>
      <c r="E13" s="14">
        <v>-148</v>
      </c>
      <c r="F13" s="17">
        <v>47</v>
      </c>
      <c r="M13" s="1"/>
      <c r="N13" s="1"/>
      <c r="O13" s="1"/>
      <c r="P13" s="1"/>
    </row>
    <row r="14" spans="2:16" x14ac:dyDescent="0.35">
      <c r="B14" s="8" t="s">
        <v>53</v>
      </c>
      <c r="C14" s="14">
        <v>4396</v>
      </c>
      <c r="D14" s="14">
        <v>5937</v>
      </c>
      <c r="E14" s="14">
        <v>-53</v>
      </c>
      <c r="F14" s="17">
        <v>-5990</v>
      </c>
      <c r="M14" s="1"/>
      <c r="N14" s="1"/>
      <c r="O14" s="1"/>
      <c r="P14" s="1"/>
    </row>
    <row r="15" spans="2:16" x14ac:dyDescent="0.35">
      <c r="B15" s="8" t="s">
        <v>54</v>
      </c>
      <c r="C15" s="14">
        <v>70</v>
      </c>
      <c r="D15" s="14">
        <v>94</v>
      </c>
      <c r="E15" s="14">
        <v>-494</v>
      </c>
      <c r="F15" s="17">
        <v>-588</v>
      </c>
      <c r="M15" s="1"/>
      <c r="N15" s="1"/>
      <c r="O15" s="1"/>
      <c r="P15" s="1"/>
    </row>
    <row r="16" spans="2:16" x14ac:dyDescent="0.35">
      <c r="B16" s="8" t="s">
        <v>55</v>
      </c>
      <c r="C16" s="14">
        <v>-1449</v>
      </c>
      <c r="D16" s="14">
        <v>-1957</v>
      </c>
      <c r="E16" s="14">
        <v>1799</v>
      </c>
      <c r="F16" s="17">
        <v>3756</v>
      </c>
      <c r="M16" s="1"/>
      <c r="N16" s="1"/>
      <c r="O16" s="1"/>
      <c r="P16" s="1"/>
    </row>
    <row r="17" spans="2:16" x14ac:dyDescent="0.35">
      <c r="B17" s="9" t="s">
        <v>34</v>
      </c>
      <c r="C17" s="16">
        <v>4695</v>
      </c>
      <c r="D17" s="16">
        <v>6340</v>
      </c>
      <c r="E17" s="16">
        <v>4038</v>
      </c>
      <c r="F17" s="16">
        <v>-2302</v>
      </c>
      <c r="M17" s="1"/>
      <c r="N17" s="1"/>
      <c r="O17" s="1"/>
      <c r="P17" s="1"/>
    </row>
    <row r="18" spans="2:16" x14ac:dyDescent="0.35">
      <c r="B18" s="8" t="s">
        <v>52</v>
      </c>
      <c r="C18" s="14">
        <v>-8</v>
      </c>
      <c r="D18" s="14">
        <v>-11</v>
      </c>
      <c r="E18" s="14">
        <v>-4</v>
      </c>
      <c r="F18" s="17">
        <v>7</v>
      </c>
      <c r="M18" s="1"/>
      <c r="N18" s="1"/>
      <c r="O18" s="1"/>
      <c r="P18" s="1"/>
    </row>
    <row r="19" spans="2:16" x14ac:dyDescent="0.35">
      <c r="B19" s="8" t="s">
        <v>35</v>
      </c>
      <c r="C19" s="14">
        <v>-117</v>
      </c>
      <c r="D19" s="14">
        <v>-157</v>
      </c>
      <c r="E19" s="14">
        <v>-166</v>
      </c>
      <c r="F19" s="14">
        <v>-9</v>
      </c>
      <c r="M19" s="1"/>
      <c r="N19" s="1"/>
      <c r="O19" s="1"/>
      <c r="P19" s="1"/>
    </row>
    <row r="20" spans="2:16" x14ac:dyDescent="0.35">
      <c r="B20" s="9" t="s">
        <v>36</v>
      </c>
      <c r="C20" s="16">
        <v>4570</v>
      </c>
      <c r="D20" s="16">
        <v>6172</v>
      </c>
      <c r="E20" s="16">
        <v>3868</v>
      </c>
      <c r="F20" s="16">
        <v>-2304</v>
      </c>
      <c r="M20" s="1"/>
      <c r="N20" s="1"/>
      <c r="O20" s="1"/>
      <c r="P20" s="1"/>
    </row>
    <row r="22" spans="2:16" x14ac:dyDescent="0.35">
      <c r="B22" s="8"/>
      <c r="C22" s="39" t="s">
        <v>3</v>
      </c>
      <c r="D22" s="39" t="s">
        <v>119</v>
      </c>
      <c r="E22" s="39" t="s">
        <v>119</v>
      </c>
      <c r="F22" s="1"/>
    </row>
    <row r="23" spans="2:16" x14ac:dyDescent="0.35">
      <c r="B23" s="12" t="s">
        <v>56</v>
      </c>
      <c r="C23" s="4" t="s">
        <v>4</v>
      </c>
      <c r="D23" s="4" t="s">
        <v>4</v>
      </c>
      <c r="E23" s="4" t="s">
        <v>4</v>
      </c>
      <c r="F23" s="4" t="s">
        <v>5</v>
      </c>
    </row>
    <row r="24" spans="2:16" ht="15" thickBot="1" x14ac:dyDescent="0.4">
      <c r="B24" s="13" t="s">
        <v>57</v>
      </c>
      <c r="C24" s="6" t="s">
        <v>121</v>
      </c>
      <c r="D24" s="6" t="s">
        <v>121</v>
      </c>
      <c r="E24" s="6" t="s">
        <v>122</v>
      </c>
      <c r="F24" s="7" t="s">
        <v>120</v>
      </c>
    </row>
    <row r="25" spans="2:16" x14ac:dyDescent="0.35">
      <c r="B25" s="8" t="s">
        <v>6</v>
      </c>
      <c r="C25" s="14">
        <v>3647</v>
      </c>
      <c r="D25" s="14">
        <v>4925</v>
      </c>
      <c r="E25" s="14">
        <v>5711</v>
      </c>
      <c r="F25" s="17">
        <v>786</v>
      </c>
      <c r="M25" s="1"/>
      <c r="N25" s="1"/>
      <c r="O25" s="1"/>
      <c r="P25" s="1"/>
    </row>
    <row r="26" spans="2:16" x14ac:dyDescent="0.35">
      <c r="B26" s="8" t="s">
        <v>7</v>
      </c>
      <c r="C26" s="14">
        <v>-1307</v>
      </c>
      <c r="D26" s="14">
        <v>-1765</v>
      </c>
      <c r="E26" s="14">
        <v>-1802</v>
      </c>
      <c r="F26" s="17">
        <v>-37</v>
      </c>
      <c r="M26" s="1"/>
      <c r="N26" s="1"/>
      <c r="O26" s="1"/>
      <c r="P26" s="1"/>
    </row>
    <row r="27" spans="2:16" x14ac:dyDescent="0.35">
      <c r="B27" s="9" t="s">
        <v>58</v>
      </c>
      <c r="C27" s="16">
        <v>2340</v>
      </c>
      <c r="D27" s="16">
        <v>3160</v>
      </c>
      <c r="E27" s="16">
        <v>3909</v>
      </c>
      <c r="F27" s="16">
        <v>749</v>
      </c>
      <c r="M27" s="1"/>
      <c r="N27" s="1"/>
      <c r="O27" s="1"/>
      <c r="P27" s="1"/>
    </row>
    <row r="28" spans="2:16" x14ac:dyDescent="0.35">
      <c r="B28" t="s">
        <v>9</v>
      </c>
      <c r="C28" s="14">
        <v>-241</v>
      </c>
      <c r="D28" s="14">
        <v>-325</v>
      </c>
      <c r="E28" s="14">
        <v>-369</v>
      </c>
      <c r="F28" s="17">
        <v>-44</v>
      </c>
      <c r="M28" s="1"/>
      <c r="N28" s="1"/>
      <c r="O28" s="1"/>
      <c r="P28" s="1"/>
    </row>
    <row r="29" spans="2:16" hidden="1" x14ac:dyDescent="0.35">
      <c r="B29" t="s">
        <v>49</v>
      </c>
      <c r="C29" s="14"/>
      <c r="D29" s="14"/>
      <c r="E29" s="14"/>
      <c r="F29" s="17"/>
      <c r="M29" s="1"/>
      <c r="N29" s="1"/>
      <c r="O29" s="1"/>
      <c r="P29" s="1"/>
    </row>
    <row r="30" spans="2:16" x14ac:dyDescent="0.35">
      <c r="B30" t="s">
        <v>27</v>
      </c>
      <c r="C30" s="14">
        <v>-1364</v>
      </c>
      <c r="D30" s="14">
        <v>-1842</v>
      </c>
      <c r="E30" s="14">
        <v>-1737</v>
      </c>
      <c r="F30" s="17">
        <v>105</v>
      </c>
      <c r="M30" s="1"/>
      <c r="N30" s="1"/>
      <c r="O30" s="1"/>
      <c r="P30" s="1"/>
    </row>
    <row r="31" spans="2:16" x14ac:dyDescent="0.35">
      <c r="B31" s="9" t="s">
        <v>19</v>
      </c>
      <c r="C31" s="16">
        <v>735</v>
      </c>
      <c r="D31" s="16">
        <v>993</v>
      </c>
      <c r="E31" s="16">
        <v>1803</v>
      </c>
      <c r="F31" s="16">
        <v>810</v>
      </c>
      <c r="M31" s="1"/>
      <c r="N31" s="1"/>
      <c r="O31" s="1"/>
      <c r="P31" s="1"/>
    </row>
    <row r="32" spans="2:16" x14ac:dyDescent="0.35">
      <c r="B32" s="8" t="s">
        <v>52</v>
      </c>
      <c r="C32" s="14">
        <v>-48</v>
      </c>
      <c r="D32" s="14">
        <v>-65</v>
      </c>
      <c r="E32" s="14">
        <v>5</v>
      </c>
      <c r="F32" s="17">
        <v>70</v>
      </c>
      <c r="M32" s="1"/>
      <c r="N32" s="1"/>
      <c r="O32" s="1"/>
      <c r="P32" s="1"/>
    </row>
    <row r="33" spans="2:16" x14ac:dyDescent="0.35">
      <c r="B33" s="8" t="s">
        <v>55</v>
      </c>
      <c r="C33" s="14">
        <v>-1430</v>
      </c>
      <c r="D33" s="14">
        <v>-1931</v>
      </c>
      <c r="E33" s="14">
        <v>-1838</v>
      </c>
      <c r="F33" s="17">
        <v>93</v>
      </c>
      <c r="M33" s="1"/>
      <c r="N33" s="1"/>
      <c r="O33" s="1"/>
      <c r="P33" s="1"/>
    </row>
    <row r="34" spans="2:16" x14ac:dyDescent="0.35">
      <c r="B34" s="9" t="s">
        <v>34</v>
      </c>
      <c r="C34" s="16">
        <v>-743</v>
      </c>
      <c r="D34" s="16">
        <v>-1003</v>
      </c>
      <c r="E34" s="16">
        <v>-30</v>
      </c>
      <c r="F34" s="16">
        <v>973</v>
      </c>
      <c r="M34" s="1"/>
      <c r="N34" s="1"/>
      <c r="O34" s="1"/>
      <c r="P34" s="1"/>
    </row>
    <row r="35" spans="2:16" x14ac:dyDescent="0.35">
      <c r="B35" s="8" t="s">
        <v>52</v>
      </c>
      <c r="C35" s="14">
        <v>-126</v>
      </c>
      <c r="D35" s="14">
        <v>-170</v>
      </c>
      <c r="E35" s="14">
        <v>-27</v>
      </c>
      <c r="F35" s="17">
        <v>143</v>
      </c>
      <c r="M35" s="1"/>
      <c r="N35" s="1"/>
      <c r="O35" s="1"/>
      <c r="P35" s="1"/>
    </row>
    <row r="36" spans="2:16" x14ac:dyDescent="0.35">
      <c r="B36" s="8" t="s">
        <v>35</v>
      </c>
      <c r="C36" s="14">
        <v>-67</v>
      </c>
      <c r="D36" s="14">
        <v>-91</v>
      </c>
      <c r="E36" s="14">
        <v>-100</v>
      </c>
      <c r="F36" s="17">
        <v>-9</v>
      </c>
      <c r="M36" s="1"/>
      <c r="N36" s="1"/>
      <c r="O36" s="1"/>
      <c r="P36" s="1"/>
    </row>
    <row r="37" spans="2:16" x14ac:dyDescent="0.35">
      <c r="B37" s="9" t="s">
        <v>36</v>
      </c>
      <c r="C37" s="16">
        <v>-936</v>
      </c>
      <c r="D37" s="16">
        <v>-1264</v>
      </c>
      <c r="E37" s="16">
        <v>-157</v>
      </c>
      <c r="F37" s="16">
        <v>1107</v>
      </c>
      <c r="M37" s="1"/>
      <c r="N37" s="1"/>
      <c r="O37" s="1"/>
      <c r="P37" s="1"/>
    </row>
    <row r="38" spans="2:16" x14ac:dyDescent="0.35">
      <c r="B38" s="8"/>
      <c r="C38" s="18"/>
      <c r="D38" s="18"/>
      <c r="E38" s="18"/>
      <c r="F38" s="18"/>
    </row>
    <row r="39" spans="2:16" x14ac:dyDescent="0.35">
      <c r="B39" s="8"/>
      <c r="C39" s="18"/>
      <c r="D39" s="18"/>
      <c r="E39" s="18"/>
      <c r="F39" s="18"/>
    </row>
    <row r="40" spans="2:16" x14ac:dyDescent="0.35">
      <c r="B40" s="12" t="s">
        <v>59</v>
      </c>
      <c r="C40" s="18"/>
      <c r="D40" s="4" t="s">
        <v>124</v>
      </c>
      <c r="E40" s="4" t="s">
        <v>124</v>
      </c>
      <c r="F40" s="4" t="s">
        <v>5</v>
      </c>
    </row>
    <row r="41" spans="2:16" ht="15" thickBot="1" x14ac:dyDescent="0.4">
      <c r="B41" s="13" t="s">
        <v>60</v>
      </c>
      <c r="C41" s="18"/>
      <c r="D41" s="6">
        <v>2024</v>
      </c>
      <c r="E41" s="6">
        <v>2025</v>
      </c>
      <c r="F41" s="7" t="s">
        <v>120</v>
      </c>
    </row>
    <row r="42" spans="2:16" x14ac:dyDescent="0.35">
      <c r="B42" s="9" t="s">
        <v>61</v>
      </c>
      <c r="C42" s="18"/>
      <c r="D42" s="19">
        <v>23.25326044209686</v>
      </c>
      <c r="E42" s="19">
        <v>23.093650400581144</v>
      </c>
      <c r="F42" s="19">
        <v>-0.15961004151571601</v>
      </c>
      <c r="M42" s="1"/>
      <c r="N42" s="1"/>
      <c r="O42" s="1"/>
      <c r="P42" s="1"/>
    </row>
    <row r="43" spans="2:16" x14ac:dyDescent="0.35">
      <c r="B43" s="10" t="s">
        <v>62</v>
      </c>
      <c r="C43" s="18"/>
      <c r="D43" s="20">
        <v>15.52988690516672</v>
      </c>
      <c r="E43" s="20">
        <v>15.06751168654484</v>
      </c>
      <c r="F43" s="20">
        <v>-0.46237521862187947</v>
      </c>
      <c r="M43" s="1"/>
      <c r="N43" s="1"/>
      <c r="O43" s="1"/>
      <c r="P43" s="1"/>
    </row>
    <row r="44" spans="2:16" x14ac:dyDescent="0.35">
      <c r="B44" s="10" t="s">
        <v>63</v>
      </c>
      <c r="C44" s="18"/>
      <c r="D44" s="20">
        <v>7.7233735369301408</v>
      </c>
      <c r="E44" s="20">
        <v>8.0261387140363034</v>
      </c>
      <c r="F44" s="20">
        <v>0.30276517710616258</v>
      </c>
      <c r="M44" s="1"/>
      <c r="N44" s="1"/>
      <c r="O44" s="1"/>
      <c r="P44" s="1"/>
    </row>
    <row r="45" spans="2:16" x14ac:dyDescent="0.35">
      <c r="B45" s="21" t="s">
        <v>64</v>
      </c>
      <c r="C45" s="18"/>
      <c r="D45" s="20">
        <v>7.6153838575436632</v>
      </c>
      <c r="E45" s="20">
        <v>6.5953640383060179</v>
      </c>
      <c r="F45" s="20">
        <v>-1.0200198192376453</v>
      </c>
      <c r="M45" s="1"/>
      <c r="N45" s="1"/>
      <c r="O45" s="1"/>
      <c r="P45" s="1"/>
    </row>
    <row r="46" spans="2:16" x14ac:dyDescent="0.35">
      <c r="B46" s="21" t="s">
        <v>65</v>
      </c>
      <c r="C46" s="18"/>
      <c r="D46" s="20">
        <v>0.10798967938647752</v>
      </c>
      <c r="E46" s="20">
        <v>1.4307746757302857</v>
      </c>
      <c r="F46" s="20">
        <v>1.3227849963438083</v>
      </c>
      <c r="M46" s="1"/>
      <c r="N46" s="1"/>
      <c r="O46" s="1"/>
      <c r="P46" s="1"/>
    </row>
    <row r="47" spans="2:16" x14ac:dyDescent="0.35">
      <c r="B47" s="9" t="s">
        <v>66</v>
      </c>
      <c r="C47" s="18"/>
      <c r="D47" s="22">
        <v>6.6027516004449588E-2</v>
      </c>
      <c r="E47" s="22">
        <v>8.895378568615131E-2</v>
      </c>
      <c r="F47" s="22">
        <v>2.2926269681701722E-2</v>
      </c>
      <c r="M47" s="1"/>
      <c r="N47" s="1"/>
      <c r="O47" s="1"/>
      <c r="P47" s="1"/>
    </row>
    <row r="48" spans="2:16" x14ac:dyDescent="0.35">
      <c r="B48" s="10" t="s">
        <v>67</v>
      </c>
      <c r="C48" s="18"/>
      <c r="D48" s="23">
        <v>0.1128431711767653</v>
      </c>
      <c r="E48" s="23">
        <v>0.1431154372646127</v>
      </c>
      <c r="F48" s="23">
        <v>3.0272266087847402E-2</v>
      </c>
      <c r="M48" s="1"/>
      <c r="N48" s="1"/>
      <c r="O48" s="1"/>
      <c r="P48" s="1"/>
    </row>
    <row r="49" spans="2:16" x14ac:dyDescent="0.35">
      <c r="B49" s="10" t="s">
        <v>68</v>
      </c>
      <c r="C49" s="18"/>
      <c r="D49" s="23">
        <v>2.6609293942004519E-2</v>
      </c>
      <c r="E49" s="23">
        <v>3.768692759904161E-2</v>
      </c>
      <c r="F49" s="23">
        <v>1.1077633657037091E-2</v>
      </c>
      <c r="M49" s="1"/>
      <c r="N49" s="1"/>
      <c r="O49" s="1"/>
      <c r="P49" s="1"/>
    </row>
    <row r="50" spans="2:16" x14ac:dyDescent="0.35">
      <c r="B50" s="21" t="s">
        <v>64</v>
      </c>
      <c r="C50" s="18"/>
      <c r="D50" s="23">
        <v>2.5309125358373791E-2</v>
      </c>
      <c r="E50" s="23">
        <v>2.8458542980576842E-2</v>
      </c>
      <c r="F50" s="23">
        <v>3.1494176222030511E-3</v>
      </c>
      <c r="M50" s="1"/>
      <c r="N50" s="1"/>
      <c r="O50" s="1"/>
      <c r="P50" s="1"/>
    </row>
    <row r="51" spans="2:16" x14ac:dyDescent="0.35">
      <c r="B51" s="21" t="s">
        <v>65</v>
      </c>
      <c r="C51" s="18"/>
      <c r="D51" s="23" t="s">
        <v>0</v>
      </c>
      <c r="E51" s="23">
        <v>6.4470892553470119E-2</v>
      </c>
      <c r="F51" s="23" t="s">
        <v>0</v>
      </c>
      <c r="M51" s="1"/>
      <c r="N51" s="1"/>
      <c r="O51" s="1"/>
      <c r="P51" s="1"/>
    </row>
    <row r="52" spans="2:16" x14ac:dyDescent="0.35">
      <c r="B52" s="24" t="s">
        <v>27</v>
      </c>
      <c r="C52" s="18"/>
      <c r="D52" s="25"/>
      <c r="E52" s="25"/>
      <c r="F52" s="25"/>
      <c r="M52" s="1"/>
      <c r="N52" s="1"/>
      <c r="O52" s="1"/>
      <c r="P52" s="1"/>
    </row>
    <row r="53" spans="2:16" x14ac:dyDescent="0.35">
      <c r="B53" s="26" t="s">
        <v>69</v>
      </c>
      <c r="C53" s="18"/>
      <c r="D53" s="20">
        <v>10.693481</v>
      </c>
      <c r="E53" s="20">
        <v>10.881893</v>
      </c>
      <c r="F53" s="20">
        <v>0.18841199999999958</v>
      </c>
      <c r="M53" s="1"/>
      <c r="N53" s="1"/>
      <c r="O53" s="1"/>
      <c r="P53" s="1"/>
    </row>
    <row r="54" spans="2:16" x14ac:dyDescent="0.35">
      <c r="B54" s="8" t="s">
        <v>70</v>
      </c>
      <c r="C54" s="18"/>
      <c r="D54" s="23">
        <v>1.3511288941495561E-3</v>
      </c>
      <c r="E54" s="23">
        <v>2.0168574428202852E-3</v>
      </c>
      <c r="F54" s="23">
        <v>6.6572854867072906E-4</v>
      </c>
      <c r="M54" s="1"/>
      <c r="N54" s="1"/>
      <c r="O54" s="1"/>
      <c r="P54" s="1"/>
    </row>
    <row r="55" spans="2:16" x14ac:dyDescent="0.35">
      <c r="B55" s="24" t="s">
        <v>71</v>
      </c>
      <c r="C55" s="18"/>
      <c r="D55" s="25"/>
      <c r="E55" s="25"/>
      <c r="F55" s="25"/>
      <c r="M55" s="1"/>
      <c r="N55" s="1"/>
      <c r="O55" s="1"/>
      <c r="P55" s="1"/>
    </row>
    <row r="56" spans="2:16" x14ac:dyDescent="0.35">
      <c r="B56" t="s">
        <v>72</v>
      </c>
      <c r="C56" s="18"/>
      <c r="D56" s="27">
        <v>54.761560000000003</v>
      </c>
      <c r="E56" s="27">
        <v>124</v>
      </c>
      <c r="F56" s="20">
        <v>69.238439999999997</v>
      </c>
      <c r="M56" s="1"/>
      <c r="N56" s="1"/>
      <c r="O56" s="1"/>
      <c r="P56" s="1"/>
    </row>
    <row r="57" spans="2:16" x14ac:dyDescent="0.35">
      <c r="B57" t="s">
        <v>73</v>
      </c>
      <c r="C57" s="18"/>
      <c r="D57">
        <v>3.8</v>
      </c>
      <c r="E57">
        <v>3.8</v>
      </c>
      <c r="F57" s="20">
        <v>0</v>
      </c>
      <c r="M57" s="1"/>
      <c r="N57" s="1"/>
      <c r="O57" s="1"/>
      <c r="P57" s="1"/>
    </row>
    <row r="58" spans="2:16" x14ac:dyDescent="0.35">
      <c r="B58" s="24" t="s">
        <v>74</v>
      </c>
      <c r="C58" s="18"/>
      <c r="D58" s="25"/>
      <c r="E58" s="25"/>
      <c r="F58" s="25"/>
      <c r="M58" s="1"/>
      <c r="N58" s="1"/>
      <c r="O58" s="1"/>
      <c r="P58" s="1"/>
    </row>
    <row r="59" spans="2:16" x14ac:dyDescent="0.35">
      <c r="B59" t="s">
        <v>75</v>
      </c>
      <c r="C59" s="18"/>
      <c r="D59" s="1">
        <v>2163</v>
      </c>
      <c r="E59" s="1">
        <v>2583</v>
      </c>
      <c r="F59" s="14">
        <v>420</v>
      </c>
      <c r="M59" s="1"/>
      <c r="N59" s="1"/>
      <c r="O59" s="1"/>
      <c r="P59" s="1"/>
    </row>
    <row r="60" spans="2:16" x14ac:dyDescent="0.35">
      <c r="B60" s="29" t="s">
        <v>76</v>
      </c>
      <c r="C60" s="18"/>
      <c r="D60" s="1">
        <v>1265</v>
      </c>
      <c r="E60" s="1">
        <v>1520</v>
      </c>
      <c r="F60" s="14">
        <v>255</v>
      </c>
      <c r="M60" s="1"/>
      <c r="N60" s="1"/>
      <c r="O60" s="1"/>
      <c r="P60" s="1"/>
    </row>
    <row r="61" spans="2:16" x14ac:dyDescent="0.35">
      <c r="C61" s="18"/>
      <c r="D61" s="15"/>
      <c r="E61" s="15"/>
      <c r="F61" s="15"/>
    </row>
    <row r="62" spans="2:16" x14ac:dyDescent="0.35">
      <c r="C62" s="18"/>
    </row>
    <row r="63" spans="2:16" x14ac:dyDescent="0.35">
      <c r="C63" s="18"/>
    </row>
    <row r="64" spans="2:16" x14ac:dyDescent="0.35">
      <c r="C64" s="18"/>
    </row>
    <row r="65" spans="3:3" x14ac:dyDescent="0.35">
      <c r="C65" s="18"/>
    </row>
    <row r="66" spans="3:3" x14ac:dyDescent="0.35">
      <c r="C66" s="18"/>
    </row>
    <row r="67" spans="3:3" x14ac:dyDescent="0.35">
      <c r="C67" s="18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FDEA-FAC2-4D92-A671-A96D9ABD91E0}">
  <sheetPr>
    <pageSetUpPr fitToPage="1"/>
  </sheetPr>
  <dimension ref="B1:F68"/>
  <sheetViews>
    <sheetView showGridLines="0" tabSelected="1" zoomScale="70" zoomScaleNormal="70" workbookViewId="0">
      <pane xSplit="2" ySplit="3" topLeftCell="C35" activePane="bottomRight" state="frozen"/>
      <selection activeCell="B1" sqref="B1"/>
      <selection pane="topRight" activeCell="B1" sqref="B1"/>
      <selection pane="bottomLeft" activeCell="B1" sqref="B1"/>
      <selection pane="bottomRight" activeCell="N43" sqref="N43"/>
    </sheetView>
  </sheetViews>
  <sheetFormatPr defaultColWidth="8.6328125" defaultRowHeight="14.5" x14ac:dyDescent="0.35"/>
  <cols>
    <col min="1" max="1" width="4.453125" customWidth="1"/>
    <col min="2" max="2" width="56.54296875" customWidth="1"/>
    <col min="3" max="5" width="12.36328125" bestFit="1" customWidth="1"/>
    <col min="6" max="6" width="12.36328125" customWidth="1"/>
  </cols>
  <sheetData>
    <row r="1" spans="2:6" x14ac:dyDescent="0.35">
      <c r="B1" s="56" t="s">
        <v>123</v>
      </c>
      <c r="C1" s="39" t="s">
        <v>3</v>
      </c>
      <c r="D1" s="39" t="s">
        <v>119</v>
      </c>
      <c r="E1" s="39" t="s">
        <v>119</v>
      </c>
      <c r="F1" s="1"/>
    </row>
    <row r="2" spans="2:6" x14ac:dyDescent="0.35">
      <c r="B2" s="56" t="s">
        <v>111</v>
      </c>
      <c r="C2" s="4" t="s">
        <v>4</v>
      </c>
      <c r="D2" s="4" t="s">
        <v>4</v>
      </c>
      <c r="E2" s="4" t="s">
        <v>4</v>
      </c>
      <c r="F2" s="4" t="s">
        <v>5</v>
      </c>
    </row>
    <row r="3" spans="2:6" ht="15" thickBot="1" x14ac:dyDescent="0.4">
      <c r="B3" s="5" t="s">
        <v>2</v>
      </c>
      <c r="C3" s="6" t="s">
        <v>121</v>
      </c>
      <c r="D3" s="6" t="s">
        <v>121</v>
      </c>
      <c r="E3" s="6" t="s">
        <v>122</v>
      </c>
      <c r="F3" s="7" t="s">
        <v>120</v>
      </c>
    </row>
    <row r="4" spans="2:6" x14ac:dyDescent="0.35">
      <c r="B4" s="8" t="s">
        <v>77</v>
      </c>
      <c r="C4" s="17">
        <v>8953</v>
      </c>
      <c r="D4" s="17">
        <v>12091</v>
      </c>
      <c r="E4" s="17">
        <v>10058</v>
      </c>
      <c r="F4" s="17">
        <f>E4-D4</f>
        <v>-2033</v>
      </c>
    </row>
    <row r="5" spans="2:6" x14ac:dyDescent="0.35">
      <c r="B5" s="8" t="s">
        <v>16</v>
      </c>
      <c r="C5" s="17">
        <v>6075</v>
      </c>
      <c r="D5" s="17">
        <v>8204</v>
      </c>
      <c r="E5" s="17">
        <v>8383</v>
      </c>
      <c r="F5" s="17">
        <f t="shared" ref="F5:F26" si="0">E5-D5</f>
        <v>179</v>
      </c>
    </row>
    <row r="6" spans="2:6" x14ac:dyDescent="0.35">
      <c r="B6" s="8" t="s">
        <v>78</v>
      </c>
      <c r="C6" s="17">
        <f t="shared" ref="C6:E6" si="1">SUM(C7:C11)</f>
        <v>895</v>
      </c>
      <c r="D6" s="17">
        <f t="shared" si="1"/>
        <v>1209</v>
      </c>
      <c r="E6" s="17">
        <f t="shared" si="1"/>
        <v>3455</v>
      </c>
      <c r="F6" s="17">
        <f t="shared" si="0"/>
        <v>2246</v>
      </c>
    </row>
    <row r="7" spans="2:6" x14ac:dyDescent="0.35">
      <c r="B7" s="10" t="s">
        <v>79</v>
      </c>
      <c r="C7" s="17">
        <v>0</v>
      </c>
      <c r="D7" s="17">
        <v>0</v>
      </c>
      <c r="E7" s="17">
        <v>0</v>
      </c>
      <c r="F7" s="17">
        <f t="shared" si="0"/>
        <v>0</v>
      </c>
    </row>
    <row r="8" spans="2:6" x14ac:dyDescent="0.35">
      <c r="B8" s="10" t="s">
        <v>80</v>
      </c>
      <c r="C8" s="17">
        <v>-680</v>
      </c>
      <c r="D8" s="17">
        <v>-918</v>
      </c>
      <c r="E8" s="17">
        <v>849</v>
      </c>
      <c r="F8" s="17">
        <f t="shared" si="0"/>
        <v>1767</v>
      </c>
    </row>
    <row r="9" spans="2:6" x14ac:dyDescent="0.35">
      <c r="B9" s="10" t="s">
        <v>81</v>
      </c>
      <c r="C9" s="17">
        <v>233</v>
      </c>
      <c r="D9" s="17">
        <v>315</v>
      </c>
      <c r="E9" s="17">
        <v>631</v>
      </c>
      <c r="F9" s="17">
        <f t="shared" si="0"/>
        <v>316</v>
      </c>
    </row>
    <row r="10" spans="2:6" x14ac:dyDescent="0.35">
      <c r="B10" s="10" t="s">
        <v>82</v>
      </c>
      <c r="C10" s="17">
        <v>1182</v>
      </c>
      <c r="D10" s="17">
        <v>1596</v>
      </c>
      <c r="E10" s="17">
        <v>1168</v>
      </c>
      <c r="F10" s="17">
        <f t="shared" si="0"/>
        <v>-428</v>
      </c>
    </row>
    <row r="11" spans="2:6" x14ac:dyDescent="0.35">
      <c r="B11" s="10" t="s">
        <v>83</v>
      </c>
      <c r="C11" s="17">
        <v>160</v>
      </c>
      <c r="D11" s="17">
        <v>216</v>
      </c>
      <c r="E11" s="17">
        <v>807</v>
      </c>
      <c r="F11" s="30">
        <f t="shared" si="0"/>
        <v>591</v>
      </c>
    </row>
    <row r="12" spans="2:6" x14ac:dyDescent="0.35">
      <c r="B12" s="26" t="s">
        <v>84</v>
      </c>
      <c r="C12" s="17">
        <v>0</v>
      </c>
      <c r="D12" s="17">
        <v>0</v>
      </c>
      <c r="E12" s="17">
        <v>0</v>
      </c>
      <c r="F12" s="17">
        <f t="shared" si="0"/>
        <v>0</v>
      </c>
    </row>
    <row r="13" spans="2:6" x14ac:dyDescent="0.35">
      <c r="B13" s="8" t="s">
        <v>27</v>
      </c>
      <c r="C13" s="17">
        <v>-110</v>
      </c>
      <c r="D13" s="17">
        <v>-148</v>
      </c>
      <c r="E13" s="17">
        <v>367</v>
      </c>
      <c r="F13" s="17">
        <f t="shared" si="0"/>
        <v>515</v>
      </c>
    </row>
    <row r="14" spans="2:6" x14ac:dyDescent="0.35">
      <c r="B14" s="9" t="s">
        <v>19</v>
      </c>
      <c r="C14" s="16">
        <f>SUM(C4:C6,C12:C13)</f>
        <v>15813</v>
      </c>
      <c r="D14" s="16">
        <f>SUM(D4:D6,D12:D13)</f>
        <v>21356</v>
      </c>
      <c r="E14" s="16">
        <f>SUM(E4:E6,E12:E13)</f>
        <v>22263</v>
      </c>
      <c r="F14" s="16">
        <f t="shared" si="0"/>
        <v>907</v>
      </c>
    </row>
    <row r="15" spans="2:6" x14ac:dyDescent="0.35">
      <c r="B15" s="8" t="s">
        <v>52</v>
      </c>
      <c r="C15" s="17">
        <v>-1065</v>
      </c>
      <c r="D15" s="17">
        <v>-1438</v>
      </c>
      <c r="E15" s="17">
        <v>-935</v>
      </c>
      <c r="F15" s="17">
        <f t="shared" si="0"/>
        <v>503</v>
      </c>
    </row>
    <row r="16" spans="2:6" x14ac:dyDescent="0.35">
      <c r="B16" s="8" t="s">
        <v>85</v>
      </c>
      <c r="C16" s="17">
        <v>-5217</v>
      </c>
      <c r="D16" s="17">
        <v>-7045</v>
      </c>
      <c r="E16" s="17">
        <v>-5044</v>
      </c>
      <c r="F16" s="17">
        <f t="shared" si="0"/>
        <v>2001</v>
      </c>
    </row>
    <row r="17" spans="2:6" x14ac:dyDescent="0.35">
      <c r="B17" s="8" t="s">
        <v>79</v>
      </c>
      <c r="C17" s="17">
        <v>0</v>
      </c>
      <c r="D17" s="17">
        <v>0</v>
      </c>
      <c r="E17" s="17">
        <v>0</v>
      </c>
      <c r="F17" s="17">
        <f t="shared" si="0"/>
        <v>0</v>
      </c>
    </row>
    <row r="18" spans="2:6" x14ac:dyDescent="0.35">
      <c r="B18" s="8" t="s">
        <v>86</v>
      </c>
      <c r="C18" s="17">
        <v>-4252</v>
      </c>
      <c r="D18" s="17">
        <v>-5743</v>
      </c>
      <c r="E18" s="17">
        <v>-2043</v>
      </c>
      <c r="F18" s="17">
        <f t="shared" si="0"/>
        <v>3700</v>
      </c>
    </row>
    <row r="19" spans="2:6" x14ac:dyDescent="0.35">
      <c r="B19" s="9" t="s">
        <v>34</v>
      </c>
      <c r="C19" s="16">
        <v>5279</v>
      </c>
      <c r="D19" s="16">
        <v>7130</v>
      </c>
      <c r="E19" s="16">
        <f>SUM(E14:E18)</f>
        <v>14241</v>
      </c>
      <c r="F19" s="16">
        <f t="shared" si="0"/>
        <v>7111</v>
      </c>
    </row>
    <row r="20" spans="2:6" x14ac:dyDescent="0.35">
      <c r="B20" s="8" t="s">
        <v>52</v>
      </c>
      <c r="C20" s="17">
        <v>-482</v>
      </c>
      <c r="D20" s="17">
        <v>-651</v>
      </c>
      <c r="E20" s="17">
        <v>-327</v>
      </c>
      <c r="F20" s="17">
        <f t="shared" si="0"/>
        <v>324</v>
      </c>
    </row>
    <row r="21" spans="2:6" x14ac:dyDescent="0.35">
      <c r="B21" s="8" t="s">
        <v>87</v>
      </c>
      <c r="C21" s="17">
        <v>-2987</v>
      </c>
      <c r="D21" s="17">
        <v>-4034</v>
      </c>
      <c r="E21" s="17">
        <v>-3116</v>
      </c>
      <c r="F21" s="17">
        <f t="shared" si="0"/>
        <v>918</v>
      </c>
    </row>
    <row r="22" spans="2:6" x14ac:dyDescent="0.35">
      <c r="B22" s="8" t="s">
        <v>79</v>
      </c>
      <c r="C22" s="17">
        <v>0</v>
      </c>
      <c r="D22" s="17">
        <v>0</v>
      </c>
      <c r="E22" s="17">
        <v>0</v>
      </c>
      <c r="F22" s="17">
        <f t="shared" si="0"/>
        <v>0</v>
      </c>
    </row>
    <row r="23" spans="2:6" x14ac:dyDescent="0.35">
      <c r="B23" s="8" t="s">
        <v>88</v>
      </c>
      <c r="C23" s="17">
        <v>-597</v>
      </c>
      <c r="D23" s="17">
        <v>-806</v>
      </c>
      <c r="E23" s="17">
        <v>-623</v>
      </c>
      <c r="F23" s="17">
        <f t="shared" si="0"/>
        <v>183</v>
      </c>
    </row>
    <row r="24" spans="2:6" x14ac:dyDescent="0.35">
      <c r="B24" s="40" t="s">
        <v>109</v>
      </c>
      <c r="C24" s="17">
        <v>-3303</v>
      </c>
      <c r="D24" s="17">
        <v>-4462</v>
      </c>
      <c r="E24" s="17">
        <v>-3033</v>
      </c>
      <c r="F24" s="17">
        <f t="shared" si="0"/>
        <v>1429</v>
      </c>
    </row>
    <row r="25" spans="2:6" x14ac:dyDescent="0.35">
      <c r="B25" s="9" t="s">
        <v>89</v>
      </c>
      <c r="C25" s="16">
        <v>-7369</v>
      </c>
      <c r="D25" s="16">
        <v>-9953</v>
      </c>
      <c r="E25" s="16">
        <f>SUM(E20:E24)</f>
        <v>-7099</v>
      </c>
      <c r="F25" s="16">
        <f t="shared" si="0"/>
        <v>2854</v>
      </c>
    </row>
    <row r="26" spans="2:6" x14ac:dyDescent="0.35">
      <c r="B26" s="9" t="s">
        <v>36</v>
      </c>
      <c r="C26" s="16">
        <v>-2090</v>
      </c>
      <c r="D26" s="16">
        <v>-2823</v>
      </c>
      <c r="E26" s="16">
        <f>E25+E19</f>
        <v>7142</v>
      </c>
      <c r="F26" s="16">
        <f t="shared" si="0"/>
        <v>9965</v>
      </c>
    </row>
    <row r="27" spans="2:6" x14ac:dyDescent="0.35">
      <c r="B27" s="3"/>
      <c r="C27" s="31"/>
      <c r="D27" s="31"/>
      <c r="E27" s="31"/>
      <c r="F27" s="31"/>
    </row>
    <row r="28" spans="2:6" x14ac:dyDescent="0.35">
      <c r="B28" s="12" t="s">
        <v>91</v>
      </c>
      <c r="C28" s="31"/>
      <c r="D28" s="4" t="s">
        <v>124</v>
      </c>
      <c r="E28" s="4" t="s">
        <v>124</v>
      </c>
      <c r="F28" s="4" t="s">
        <v>5</v>
      </c>
    </row>
    <row r="29" spans="2:6" ht="15" thickBot="1" x14ac:dyDescent="0.4">
      <c r="B29" s="13" t="s">
        <v>60</v>
      </c>
      <c r="C29" s="31"/>
      <c r="D29" s="6">
        <v>2024</v>
      </c>
      <c r="E29" s="6">
        <v>2025</v>
      </c>
      <c r="F29" s="7" t="s">
        <v>120</v>
      </c>
    </row>
    <row r="30" spans="2:6" x14ac:dyDescent="0.35">
      <c r="B30" s="8" t="s">
        <v>90</v>
      </c>
      <c r="C30" s="31"/>
      <c r="D30" s="17">
        <v>34328.260239100557</v>
      </c>
      <c r="E30" s="17">
        <v>59017.260239100557</v>
      </c>
      <c r="F30" s="17">
        <v>24689</v>
      </c>
    </row>
    <row r="31" spans="2:6" x14ac:dyDescent="0.35">
      <c r="B31" s="10" t="s">
        <v>92</v>
      </c>
      <c r="C31" s="31"/>
      <c r="D31" s="17">
        <v>2987</v>
      </c>
      <c r="E31" s="17">
        <v>3116</v>
      </c>
      <c r="F31" s="17">
        <v>129</v>
      </c>
    </row>
    <row r="32" spans="2:6" x14ac:dyDescent="0.35">
      <c r="B32" s="10" t="s">
        <v>16</v>
      </c>
      <c r="C32" s="31"/>
      <c r="D32" s="17">
        <v>-5661</v>
      </c>
      <c r="E32" s="17">
        <v>-7984</v>
      </c>
      <c r="F32" s="17">
        <v>-2323</v>
      </c>
    </row>
    <row r="33" spans="2:6" x14ac:dyDescent="0.35">
      <c r="B33" s="10" t="s">
        <v>116</v>
      </c>
      <c r="C33" s="31"/>
      <c r="D33" s="14" t="s">
        <v>0</v>
      </c>
      <c r="E33" s="14" t="s">
        <v>0</v>
      </c>
      <c r="F33" s="14" t="s">
        <v>0</v>
      </c>
    </row>
    <row r="34" spans="2:6" x14ac:dyDescent="0.35">
      <c r="B34" s="10" t="s">
        <v>93</v>
      </c>
      <c r="C34" s="31"/>
      <c r="D34" s="17">
        <v>24578</v>
      </c>
      <c r="E34" s="17">
        <v>20685</v>
      </c>
      <c r="F34" s="17">
        <v>-3893</v>
      </c>
    </row>
    <row r="35" spans="2:6" x14ac:dyDescent="0.35">
      <c r="B35" s="9" t="s">
        <v>94</v>
      </c>
      <c r="C35" s="31"/>
      <c r="D35" s="16">
        <v>56232.260239100557</v>
      </c>
      <c r="E35" s="16">
        <v>74834.260239100549</v>
      </c>
      <c r="F35" s="16">
        <v>18601.999999999993</v>
      </c>
    </row>
    <row r="36" spans="2:6" x14ac:dyDescent="0.35">
      <c r="B36" s="8" t="s">
        <v>95</v>
      </c>
      <c r="C36" s="31"/>
      <c r="D36" s="32">
        <v>0.123</v>
      </c>
      <c r="E36" s="32">
        <v>0.123</v>
      </c>
      <c r="F36" s="32">
        <v>0</v>
      </c>
    </row>
    <row r="37" spans="2:6" x14ac:dyDescent="0.35">
      <c r="B37" s="9" t="s">
        <v>35</v>
      </c>
      <c r="C37" s="31"/>
      <c r="D37" s="33"/>
      <c r="E37" s="33"/>
      <c r="F37" s="33"/>
    </row>
    <row r="38" spans="2:6" x14ac:dyDescent="0.35">
      <c r="B38" s="8" t="s">
        <v>117</v>
      </c>
      <c r="C38" s="31"/>
      <c r="D38" s="17">
        <v>743</v>
      </c>
      <c r="E38" s="17">
        <v>743</v>
      </c>
      <c r="F38" s="17">
        <v>0</v>
      </c>
    </row>
    <row r="39" spans="2:6" x14ac:dyDescent="0.35">
      <c r="B39" s="8" t="s">
        <v>96</v>
      </c>
      <c r="C39" s="31"/>
      <c r="D39" s="17">
        <v>6448</v>
      </c>
      <c r="E39" s="17">
        <v>8707</v>
      </c>
      <c r="F39" s="17">
        <v>2259</v>
      </c>
    </row>
    <row r="40" spans="2:6" x14ac:dyDescent="0.35">
      <c r="B40" s="8" t="s">
        <v>87</v>
      </c>
      <c r="C40" s="31"/>
      <c r="D40" s="17">
        <v>2987</v>
      </c>
      <c r="E40" s="17">
        <v>3116</v>
      </c>
      <c r="F40" s="17">
        <v>129</v>
      </c>
    </row>
    <row r="41" spans="2:6" x14ac:dyDescent="0.35">
      <c r="B41" s="8" t="s">
        <v>97</v>
      </c>
      <c r="C41" s="31"/>
      <c r="D41" s="34">
        <v>-0.53675558312655092</v>
      </c>
      <c r="E41" s="34">
        <v>-0.64210592895382557</v>
      </c>
      <c r="F41" s="34">
        <v>-0.10535034582727465</v>
      </c>
    </row>
    <row r="42" spans="2:6" x14ac:dyDescent="0.35">
      <c r="B42" s="9" t="s">
        <v>98</v>
      </c>
      <c r="C42" s="31"/>
      <c r="D42" s="35"/>
      <c r="E42" s="35"/>
      <c r="F42" s="35"/>
    </row>
    <row r="43" spans="2:6" x14ac:dyDescent="0.35">
      <c r="B43" s="8" t="s">
        <v>99</v>
      </c>
      <c r="C43" s="31"/>
      <c r="D43" s="36">
        <v>6.853028986877012E-2</v>
      </c>
      <c r="E43" s="36">
        <v>6.7554447722151328E-2</v>
      </c>
      <c r="F43" s="36">
        <v>-9.758421466187911E-4</v>
      </c>
    </row>
    <row r="44" spans="2:6" x14ac:dyDescent="0.35">
      <c r="B44" s="8" t="s">
        <v>100</v>
      </c>
      <c r="C44" s="31"/>
      <c r="D44" s="36">
        <v>5.5433986180980076E-2</v>
      </c>
      <c r="E44" s="36">
        <v>5.3562656806197824E-2</v>
      </c>
      <c r="F44" s="36">
        <v>-1.8713293747822518E-3</v>
      </c>
    </row>
    <row r="45" spans="2:6" x14ac:dyDescent="0.35">
      <c r="B45" s="8" t="s">
        <v>101</v>
      </c>
      <c r="C45" s="31"/>
      <c r="D45" s="37">
        <v>1.3096303687790044E-2</v>
      </c>
      <c r="E45" s="37">
        <v>1.3991790915953504E-2</v>
      </c>
      <c r="F45" s="36">
        <v>8.9548722816346071E-4</v>
      </c>
    </row>
    <row r="46" spans="2:6" x14ac:dyDescent="0.35">
      <c r="B46" s="8" t="s">
        <v>118</v>
      </c>
      <c r="C46" s="31"/>
      <c r="D46" s="38">
        <v>8.6972449655645523</v>
      </c>
      <c r="E46" s="38">
        <v>9.0770994199934947</v>
      </c>
      <c r="F46" s="38">
        <v>0.37985445442894239</v>
      </c>
    </row>
    <row r="47" spans="2:6" x14ac:dyDescent="0.35">
      <c r="B47" s="9" t="s">
        <v>102</v>
      </c>
      <c r="C47" s="31"/>
      <c r="D47" s="35">
        <v>0</v>
      </c>
      <c r="E47" s="35"/>
      <c r="F47" s="35"/>
    </row>
    <row r="48" spans="2:6" x14ac:dyDescent="0.35">
      <c r="B48" s="8" t="s">
        <v>99</v>
      </c>
      <c r="C48" s="31"/>
      <c r="D48" s="36">
        <v>6.5261937035159562E-2</v>
      </c>
      <c r="E48" s="36">
        <v>6.4115237879809356E-2</v>
      </c>
      <c r="F48" s="36">
        <v>-1.1466991553502059E-3</v>
      </c>
    </row>
    <row r="49" spans="2:6" x14ac:dyDescent="0.35">
      <c r="B49" s="8" t="s">
        <v>100</v>
      </c>
      <c r="C49" s="31"/>
      <c r="D49" s="36">
        <v>4.8838044857990648E-2</v>
      </c>
      <c r="E49" s="36">
        <v>4.4408865458300292E-2</v>
      </c>
      <c r="F49" s="36">
        <v>-4.4291793996903556E-3</v>
      </c>
    </row>
    <row r="50" spans="2:6" x14ac:dyDescent="0.35">
      <c r="B50" s="8" t="s">
        <v>101</v>
      </c>
      <c r="C50" s="31"/>
      <c r="D50" s="37">
        <v>1.6423892177168914E-2</v>
      </c>
      <c r="E50" s="37">
        <v>1.9706372421509064E-2</v>
      </c>
      <c r="F50" s="36">
        <v>3.2824802443401496E-3</v>
      </c>
    </row>
    <row r="51" spans="2:6" x14ac:dyDescent="0.35">
      <c r="B51" s="8" t="s">
        <v>118</v>
      </c>
      <c r="C51" s="31"/>
      <c r="D51" s="38">
        <v>6.7670562531726395</v>
      </c>
      <c r="E51" s="38">
        <v>6.9797695357192655</v>
      </c>
      <c r="F51" s="38">
        <v>0.21271328254662603</v>
      </c>
    </row>
    <row r="52" spans="2:6" x14ac:dyDescent="0.35">
      <c r="B52" s="9" t="s">
        <v>103</v>
      </c>
      <c r="C52" s="31"/>
      <c r="D52" s="35"/>
      <c r="E52" s="35"/>
      <c r="F52" s="35"/>
    </row>
    <row r="53" spans="2:6" x14ac:dyDescent="0.35">
      <c r="B53" s="8" t="s">
        <v>99</v>
      </c>
      <c r="C53" s="31"/>
      <c r="D53" s="36">
        <v>0.11409999999999999</v>
      </c>
      <c r="E53" s="36">
        <v>0.1104</v>
      </c>
      <c r="F53" s="36">
        <v>-3.699999999999995E-3</v>
      </c>
    </row>
    <row r="54" spans="2:6" x14ac:dyDescent="0.35">
      <c r="B54" s="8" t="s">
        <v>100</v>
      </c>
      <c r="C54" s="31"/>
      <c r="D54" s="36">
        <v>0.10891981056431874</v>
      </c>
      <c r="E54" s="36">
        <v>9.9107839837952044E-2</v>
      </c>
      <c r="F54" s="36">
        <v>-9.8119707263666922E-3</v>
      </c>
    </row>
    <row r="55" spans="2:6" x14ac:dyDescent="0.35">
      <c r="B55" s="8" t="s">
        <v>101</v>
      </c>
      <c r="C55" s="31"/>
      <c r="D55" s="37">
        <v>5.1801894356812567E-3</v>
      </c>
      <c r="E55" s="37">
        <v>1.1292160162047954E-2</v>
      </c>
      <c r="F55" s="36">
        <v>6.1119707263666972E-3</v>
      </c>
    </row>
    <row r="56" spans="2:6" x14ac:dyDescent="0.35">
      <c r="B56" s="8" t="s">
        <v>118</v>
      </c>
      <c r="C56" s="31"/>
      <c r="D56" s="38">
        <v>10.003270704177103</v>
      </c>
      <c r="E56" s="38">
        <v>10.359459305155456</v>
      </c>
      <c r="F56" s="38">
        <v>0.35618860097835281</v>
      </c>
    </row>
    <row r="57" spans="2:6" x14ac:dyDescent="0.35">
      <c r="B57" s="9" t="s">
        <v>104</v>
      </c>
      <c r="C57" s="31"/>
      <c r="D57" s="35"/>
      <c r="E57" s="35"/>
      <c r="F57" s="35"/>
    </row>
    <row r="58" spans="2:6" x14ac:dyDescent="0.35">
      <c r="B58" s="8" t="s">
        <v>105</v>
      </c>
      <c r="C58" s="31"/>
      <c r="D58" s="17">
        <v>1385</v>
      </c>
      <c r="E58" s="17">
        <v>1022</v>
      </c>
      <c r="F58" s="17">
        <v>-363</v>
      </c>
    </row>
    <row r="59" spans="2:6" x14ac:dyDescent="0.35">
      <c r="B59" s="8" t="s">
        <v>106</v>
      </c>
      <c r="C59" s="31"/>
      <c r="D59" s="17">
        <v>211</v>
      </c>
      <c r="E59" s="17">
        <v>146</v>
      </c>
      <c r="F59" s="17">
        <v>-65</v>
      </c>
    </row>
    <row r="60" spans="2:6" x14ac:dyDescent="0.35">
      <c r="B60" s="9" t="s">
        <v>27</v>
      </c>
      <c r="C60" s="31"/>
      <c r="D60" s="35"/>
      <c r="E60" s="35"/>
      <c r="F60" s="35"/>
    </row>
    <row r="61" spans="2:6" x14ac:dyDescent="0.35">
      <c r="B61" t="s">
        <v>107</v>
      </c>
      <c r="C61" s="31"/>
      <c r="D61" s="1">
        <v>328505</v>
      </c>
      <c r="E61" s="1">
        <v>334910.42</v>
      </c>
      <c r="F61" s="1">
        <v>6405.4199999999837</v>
      </c>
    </row>
    <row r="62" spans="2:6" x14ac:dyDescent="0.35">
      <c r="B62" t="s">
        <v>108</v>
      </c>
      <c r="C62" s="31"/>
      <c r="D62" s="28">
        <v>12.135</v>
      </c>
      <c r="E62" s="28">
        <v>12.36584</v>
      </c>
      <c r="F62" s="28">
        <v>0.2308400000000006</v>
      </c>
    </row>
    <row r="63" spans="2:6" x14ac:dyDescent="0.35">
      <c r="C63" s="31"/>
    </row>
    <row r="64" spans="2:6" x14ac:dyDescent="0.35">
      <c r="C64" s="31"/>
      <c r="D64" s="1"/>
      <c r="E64" s="1"/>
      <c r="F64" s="1"/>
    </row>
    <row r="66" spans="3:6" x14ac:dyDescent="0.35">
      <c r="C66" s="1"/>
      <c r="D66" s="1"/>
      <c r="E66" s="1"/>
    </row>
    <row r="68" spans="3:6" x14ac:dyDescent="0.35">
      <c r="C68" s="1"/>
      <c r="D68" s="1"/>
      <c r="E68" s="1"/>
      <c r="F68" s="1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B69C8B2DD1E10D49B107FD3126DD4B24" ma:contentTypeVersion="0" ma:contentTypeDescription="Yeni belge oluşturun." ma:contentTypeScope="" ma:versionID="f59a628a793f200585bf58eeaf03f4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4d70047bc8800861ec45ed82173935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titus xmlns="http://schemas.titus.com/TitusProperties/">
  <TitusGUID xmlns="">7cf25a9f-5126-48b3-b701-7e6a1b553ee2</TitusGUID>
  <TitusMetadata xmlns="">eyJucyI6IkVORVJKSVNBIiwicHJvcHMiOlt7Im4iOiJDTEFTU0lGSUNBVElPTiIsInZhbHMiOlt7InZhbHVlIjoiSTQ4ODZwMjkzNzI3bk84In1dfSx7Im4iOiJTSU5JUkxJUEFZTEFTSU0iLCJ2YWxzIjpbXX0seyJuIjoiU0lSS0VUSUNJS1VMTEFOSU0iLCJ2YWxzIjpbXX1dfQ==</TitusMetadata>
</titus>
</file>

<file path=customXml/itemProps1.xml><?xml version="1.0" encoding="utf-8"?>
<ds:datastoreItem xmlns:ds="http://schemas.openxmlformats.org/officeDocument/2006/customXml" ds:itemID="{94098C91-0346-46B7-8792-DBBD15A2B2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9C0E26-C3A7-44CB-95D8-ED8A0BEFBF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54917C-CF6F-4F66-A255-1D55D52F04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BDB5EED-6239-419B-8A73-5BD92CDBD057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Konsolide</vt:lpstr>
      <vt:lpstr>Perakende &amp; Müşteri Çözümleri</vt:lpstr>
      <vt:lpstr>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Ceylanpinar ATAY</cp:lastModifiedBy>
  <cp:lastPrinted>2025-03-03T06:52:09Z</cp:lastPrinted>
  <dcterms:created xsi:type="dcterms:W3CDTF">2024-05-21T16:51:23Z</dcterms:created>
  <dcterms:modified xsi:type="dcterms:W3CDTF">2025-08-06T20:02:25Z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7cf25a9f-5126-48b3-b701-7e6a1b553ee2</vt:lpwstr>
  </property>
  <property fmtid="{D5CDD505-2E9C-101B-9397-08002B2CF9AE}" pid="3" name="FirstClassifierName">
    <vt:lpwstr>Gizem YIRTIMCI</vt:lpwstr>
  </property>
  <property fmtid="{D5CDD505-2E9C-101B-9397-08002B2CF9AE}" pid="4" name="FirstClassifiedDate">
    <vt:lpwstr>21.05.2024, 19:51</vt:lpwstr>
  </property>
  <property fmtid="{D5CDD505-2E9C-101B-9397-08002B2CF9AE}" pid="5" name="LastClassifiedDate">
    <vt:lpwstr>21.05.2024, 19:51</vt:lpwstr>
  </property>
  <property fmtid="{D5CDD505-2E9C-101B-9397-08002B2CF9AE}" pid="6" name="LastClassifierName">
    <vt:lpwstr>Gizem YIRTIMCI</vt:lpwstr>
  </property>
  <property fmtid="{D5CDD505-2E9C-101B-9397-08002B2CF9AE}" pid="7" name="CLASSIFICATION">
    <vt:lpwstr>I4886p293727nO8</vt:lpwstr>
  </property>
  <property fmtid="{D5CDD505-2E9C-101B-9397-08002B2CF9AE}" pid="8" name="ContentTypeId">
    <vt:lpwstr>0x010100B69C8B2DD1E10D49B107FD3126DD4B24</vt:lpwstr>
  </property>
</Properties>
</file>